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beppu\fileserver\HP用\HP管理・作業手順資料\□現課原稿\R06現課原稿\0298都市\"/>
    </mc:Choice>
  </mc:AlternateContent>
  <xr:revisionPtr revIDLastSave="0" documentId="8_{27255D67-9A62-4A4D-8003-628E5730D985}" xr6:coauthVersionLast="36" xr6:coauthVersionMax="36" xr10:uidLastSave="{00000000-0000-0000-0000-000000000000}"/>
  <bookViews>
    <workbookView xWindow="0" yWindow="0" windowWidth="20460" windowHeight="7425" firstSheet="7" activeTab="7" xr2:uid="{00000000-000D-0000-FFFF-FFFF00000000}"/>
  </bookViews>
  <sheets>
    <sheet name="重要度リスト" sheetId="41" state="hidden" r:id="rId1"/>
    <sheet name="集計リスト" sheetId="317" state="hidden" r:id="rId2"/>
    <sheet name="補修リスト" sheetId="64" state="hidden" r:id="rId3"/>
    <sheet name="Keikaku" sheetId="83" state="hidden" r:id="rId4"/>
    <sheet name="シミュレーション_様式" sheetId="85" state="hidden" r:id="rId5"/>
    <sheet name="個別施設計画_様式" sheetId="72" state="hidden" r:id="rId6"/>
    <sheet name="new" sheetId="443" state="hidden" r:id="rId7"/>
    <sheet name="個別施設計画一覧表" sheetId="466" r:id="rId8"/>
  </sheets>
  <externalReferences>
    <externalReference r:id="rId9"/>
  </externalReferences>
  <definedNames>
    <definedName name="_xlnm._FilterDatabase" localSheetId="4" hidden="1">シミュレーション_様式!$A$7:$J$7</definedName>
    <definedName name="_xlnm._FilterDatabase" localSheetId="5" hidden="1">個別施設計画_様式!$B$7:$I$7</definedName>
    <definedName name="_xlnm.Print_Area" localSheetId="5">個別施設計画_様式!$B$5:$W$14</definedName>
    <definedName name="_xlnm.Print_Area" localSheetId="7">個別施設計画一覧表!$A$1:$Z$182</definedName>
    <definedName name="_xlnm.Print_Area" localSheetId="1">集計リスト!$D$1:$K$14</definedName>
    <definedName name="_xlnm.Print_Area" localSheetId="0">重要度リスト!$A$1:$K$55</definedName>
    <definedName name="_xlnm.Print_Area" localSheetId="2">補修リスト!$A$1:$L$26</definedName>
    <definedName name="_xlnm.Print_Titles" localSheetId="4">シミュレーション_様式!$1:$7</definedName>
    <definedName name="_xlnm.Print_Titles" localSheetId="5">個別施設計画_様式!$5:$7</definedName>
    <definedName name="バス路線">重要度リスト!$A$40:$A$41</definedName>
    <definedName name="バス路線範囲" localSheetId="6">[1]重要度リスト!$A$40:$B$41</definedName>
    <definedName name="バス路線範囲">重要度リスト!$A$40:$B$41</definedName>
    <definedName name="ライフライン" localSheetId="6">[1]重要度リスト!$A$48:$A$50</definedName>
    <definedName name="ライフライン">重要度リスト!$A$48:$A$50</definedName>
    <definedName name="ライフライン範囲" localSheetId="6">[1]重要度リスト!$A$48:$B$50</definedName>
    <definedName name="ライフライン範囲">重要度リスト!$A$48:$B$50</definedName>
    <definedName name="迂回路" localSheetId="6">[1]重要度リスト!$A$36:$A$37</definedName>
    <definedName name="迂回路">重要度リスト!$A$36:$A$37</definedName>
    <definedName name="迂回路範囲" localSheetId="6">[1]重要度リスト!$A$36:$B$37</definedName>
    <definedName name="迂回路範囲">重要度リスト!$A$36:$B$37</definedName>
    <definedName name="温泉の影響" localSheetId="6">[1]重要度リスト!$A$44:$A$45</definedName>
    <definedName name="温泉の影響">重要度リスト!$A$44:$A$45</definedName>
    <definedName name="温泉の影響範囲" localSheetId="6">[1]重要度リスト!$A$44:$B$45</definedName>
    <definedName name="温泉の影響範囲">重要度リスト!$A$44:$B$45</definedName>
    <definedName name="架橋位置" localSheetId="6">[1]重要度リスト!$A$22:$A$25</definedName>
    <definedName name="架橋位置">重要度リスト!$A$22:$A$25</definedName>
    <definedName name="架橋位置範囲" localSheetId="6">[1]重要度リスト!$A$22:$B$25</definedName>
    <definedName name="架橋位置範囲">重要度リスト!$A$22:$B$25</definedName>
    <definedName name="供用形態" localSheetId="6">[1]重要度リスト!$A$53:$A$55</definedName>
    <definedName name="供用形態">重要度リスト!$A$53:$A$55</definedName>
    <definedName name="供用形態範囲" localSheetId="6">[1]重要度リスト!$A$53:$B$55</definedName>
    <definedName name="供用形態範囲">重要度リスト!$A$53:$B$55</definedName>
    <definedName name="橋種">集計リスト!$H$2:$H$6</definedName>
    <definedName name="緊急避難路" localSheetId="6">[1]重要度リスト!$A$10:$A$11</definedName>
    <definedName name="緊急避難路">重要度リスト!$A$10:$A$11</definedName>
    <definedName name="緊急輸送路範囲" localSheetId="6">[1]重要度リスト!$A$10:$B$11</definedName>
    <definedName name="緊急輸送路範囲">重要度リスト!$A$10:$B$11</definedName>
    <definedName name="健全性" localSheetId="6">[1]集計リスト!$F$2:$F$6</definedName>
    <definedName name="健全性">集計リスト!$F$2:$F$6</definedName>
    <definedName name="健全性範囲" localSheetId="6">[1]重要度リスト!$R$4:$S$8</definedName>
    <definedName name="健全性範囲">重要度リスト!$G$4:$H$8</definedName>
    <definedName name="交差条件" localSheetId="6">[1]重要度リスト!$A$28:$A$33</definedName>
    <definedName name="交差条件">重要度リスト!$A$28:$A$33</definedName>
    <definedName name="交差条件範囲" localSheetId="6">[1]重要度リスト!$A$28:$B$33</definedName>
    <definedName name="交差条件範囲">重要度リスト!$A$28:$B$33</definedName>
    <definedName name="高欄・防護柵_材料">集計リスト!$L$2:$L$16</definedName>
    <definedName name="支承_材料">集計リスト!$N$2:$N$8</definedName>
    <definedName name="対策区分" localSheetId="6">[1]集計リスト!$A$2:$A$12</definedName>
    <definedName name="対策区分">集計リスト!$D$2:$D$12</definedName>
    <definedName name="対策区分範囲" localSheetId="6">[1]重要度リスト!$O$4:$P$14</definedName>
    <definedName name="対策区分範囲">重要度リスト!$D$4:$E$14</definedName>
    <definedName name="大型車通行" localSheetId="6">[1]重要度リスト!$A$14:$A$15</definedName>
    <definedName name="大型車通行">重要度リスト!$A$14:$A$15</definedName>
    <definedName name="大型車通行範囲" localSheetId="6">[1]重要度リスト!$A$14:$B$15</definedName>
    <definedName name="大型車通行範囲">重要度リスト!$A$14:$B$15</definedName>
    <definedName name="道路種別" localSheetId="6">[1]重要度リスト!$A$4:$A$7</definedName>
    <definedName name="道路種別">重要度リスト!$A$4:$A$7</definedName>
    <definedName name="道路種別範囲" localSheetId="6">[1]重要度リスト!$A$4:$B$7</definedName>
    <definedName name="道路種別範囲">重要度リスト!$A$4:$B$7</definedName>
    <definedName name="部材範囲" localSheetId="6">[1]重要度リスト!$U$4:$V$17</definedName>
    <definedName name="部材範囲">重要度リスト!$J$4:$K$17</definedName>
    <definedName name="変状" localSheetId="6">[1]集計リスト!$M$2:$M$27</definedName>
    <definedName name="変状">集計リスト!$A$2:$A$27</definedName>
    <definedName name="補修・補強_材料">集計リスト!$J$2:$J$7</definedName>
    <definedName name="補修区分" localSheetId="6">[1]補修リスト!$B$2:$B$26</definedName>
    <definedName name="補修区分">補修リスト!$B$2:$B$26</definedName>
    <definedName name="利用種別" localSheetId="6">[1]重要度リスト!$A$18:$A$19</definedName>
    <definedName name="利用種別">重要度リスト!$A$18:$A$19</definedName>
    <definedName name="利用種別範囲" localSheetId="6">[1]重要度リスト!$A$18:$B$19</definedName>
    <definedName name="利用種別範囲">重要度リスト!$A$18:$B$19</definedName>
  </definedNames>
  <calcPr calcId="191029"/>
  <customWorkbookViews>
    <customWorkbookView name="架設年次入り" guid="{CA3688B7-2A7D-4567-98E5-98EBA328D1BC}" maximized="1" windowWidth="1276" windowHeight="807" activeSheetId="4"/>
    <customWorkbookView name="対策区分等" guid="{D6B2FF51-5EC0-4EE2-9412-F6074ED0D7C1}" maximized="1" windowWidth="1276" windowHeight="807" activeSheetId="4"/>
    <customWorkbookView name="全て" guid="{1C7BBCC5-7ED2-41AE-8A3D-4DF33849FB6F}" maximized="1" windowWidth="1276" windowHeight="807" activeSheetId="4"/>
    <customWorkbookView name="損傷程度のみ一覧" guid="{DF6F3169-B48A-484D-B0C1-82F43C90E70E}" maximized="1" windowWidth="1276" windowHeight="807" activeSheetId="4"/>
    <customWorkbookView name="損傷総合評価" guid="{587314F0-C54F-4B37-A388-D3DAA5FB41BC}" maximized="1" windowWidth="1276" windowHeight="807" activeSheetId="8"/>
  </customWorkbookViews>
</workbook>
</file>

<file path=xl/calcChain.xml><?xml version="1.0" encoding="utf-8"?>
<calcChain xmlns="http://schemas.openxmlformats.org/spreadsheetml/2006/main">
  <c r="Y185" i="466" l="1"/>
  <c r="Y187" i="466"/>
  <c r="Y186" i="466"/>
  <c r="Y184" i="466"/>
  <c r="H4" i="466" l="1"/>
  <c r="J178" i="466"/>
  <c r="I178" i="466"/>
  <c r="H178" i="466"/>
  <c r="E178" i="466"/>
  <c r="J177" i="466"/>
  <c r="I177" i="466"/>
  <c r="H177" i="466"/>
  <c r="E177" i="466"/>
  <c r="J176" i="466"/>
  <c r="I176" i="466"/>
  <c r="H176" i="466"/>
  <c r="E176" i="466"/>
  <c r="J175" i="466"/>
  <c r="I175" i="466"/>
  <c r="H175" i="466"/>
  <c r="E175" i="466"/>
  <c r="J174" i="466"/>
  <c r="I174" i="466"/>
  <c r="H174" i="466"/>
  <c r="E174" i="466"/>
  <c r="J173" i="466"/>
  <c r="I173" i="466"/>
  <c r="H173" i="466"/>
  <c r="E173" i="466"/>
  <c r="J172" i="466"/>
  <c r="I172" i="466"/>
  <c r="H172" i="466"/>
  <c r="E172" i="466"/>
  <c r="J171" i="466"/>
  <c r="I171" i="466"/>
  <c r="H171" i="466"/>
  <c r="E171" i="466"/>
  <c r="J170" i="466"/>
  <c r="I170" i="466"/>
  <c r="H170" i="466"/>
  <c r="E170" i="466"/>
  <c r="J169" i="466"/>
  <c r="I169" i="466"/>
  <c r="H169" i="466"/>
  <c r="E169" i="466"/>
  <c r="J168" i="466"/>
  <c r="I168" i="466"/>
  <c r="H168" i="466"/>
  <c r="E168" i="466"/>
  <c r="J167" i="466"/>
  <c r="I167" i="466"/>
  <c r="H167" i="466"/>
  <c r="E167" i="466"/>
  <c r="J166" i="466"/>
  <c r="I166" i="466"/>
  <c r="H166" i="466"/>
  <c r="E166" i="466"/>
  <c r="J165" i="466"/>
  <c r="I165" i="466"/>
  <c r="H165" i="466"/>
  <c r="E165" i="466"/>
  <c r="J164" i="466"/>
  <c r="I164" i="466"/>
  <c r="H164" i="466"/>
  <c r="E164" i="466"/>
  <c r="J163" i="466"/>
  <c r="I163" i="466"/>
  <c r="H163" i="466"/>
  <c r="E163" i="466"/>
  <c r="J162" i="466"/>
  <c r="I162" i="466"/>
  <c r="H162" i="466"/>
  <c r="E162" i="466"/>
  <c r="J161" i="466"/>
  <c r="I161" i="466"/>
  <c r="H161" i="466"/>
  <c r="E161" i="466"/>
  <c r="J160" i="466"/>
  <c r="I160" i="466"/>
  <c r="H160" i="466"/>
  <c r="E160" i="466"/>
  <c r="J159" i="466"/>
  <c r="I159" i="466"/>
  <c r="H159" i="466"/>
  <c r="E159" i="466"/>
  <c r="J158" i="466"/>
  <c r="I158" i="466"/>
  <c r="H158" i="466"/>
  <c r="E158" i="466"/>
  <c r="J157" i="466"/>
  <c r="I157" i="466"/>
  <c r="H157" i="466"/>
  <c r="E157" i="466"/>
  <c r="J156" i="466"/>
  <c r="I156" i="466"/>
  <c r="H156" i="466"/>
  <c r="E156" i="466"/>
  <c r="J155" i="466"/>
  <c r="I155" i="466"/>
  <c r="H155" i="466"/>
  <c r="E155" i="466"/>
  <c r="J154" i="466"/>
  <c r="I154" i="466"/>
  <c r="H154" i="466"/>
  <c r="E154" i="466"/>
  <c r="J153" i="466"/>
  <c r="I153" i="466"/>
  <c r="H153" i="466"/>
  <c r="E153" i="466"/>
  <c r="J152" i="466"/>
  <c r="I152" i="466"/>
  <c r="H152" i="466"/>
  <c r="E152" i="466"/>
  <c r="J151" i="466"/>
  <c r="I151" i="466"/>
  <c r="H151" i="466"/>
  <c r="E151" i="466"/>
  <c r="J150" i="466"/>
  <c r="I150" i="466"/>
  <c r="H150" i="466"/>
  <c r="E150" i="466"/>
  <c r="J149" i="466"/>
  <c r="I149" i="466"/>
  <c r="H149" i="466"/>
  <c r="E149" i="466"/>
  <c r="J148" i="466"/>
  <c r="I148" i="466"/>
  <c r="H148" i="466"/>
  <c r="E148" i="466"/>
  <c r="J147" i="466"/>
  <c r="I147" i="466"/>
  <c r="H147" i="466"/>
  <c r="E147" i="466"/>
  <c r="J146" i="466"/>
  <c r="I146" i="466"/>
  <c r="H146" i="466"/>
  <c r="E146" i="466"/>
  <c r="J145" i="466"/>
  <c r="I145" i="466"/>
  <c r="H145" i="466"/>
  <c r="E145" i="466"/>
  <c r="J144" i="466"/>
  <c r="I144" i="466"/>
  <c r="H144" i="466"/>
  <c r="E144" i="466"/>
  <c r="J143" i="466"/>
  <c r="I143" i="466"/>
  <c r="H143" i="466"/>
  <c r="E143" i="466"/>
  <c r="J142" i="466"/>
  <c r="I142" i="466"/>
  <c r="H142" i="466"/>
  <c r="E142" i="466"/>
  <c r="J141" i="466"/>
  <c r="I141" i="466"/>
  <c r="H141" i="466"/>
  <c r="E141" i="466"/>
  <c r="J140" i="466"/>
  <c r="I140" i="466"/>
  <c r="H140" i="466"/>
  <c r="E140" i="466"/>
  <c r="J139" i="466"/>
  <c r="I139" i="466"/>
  <c r="H139" i="466"/>
  <c r="E139" i="466"/>
  <c r="J138" i="466"/>
  <c r="I138" i="466"/>
  <c r="H138" i="466"/>
  <c r="E138" i="466"/>
  <c r="J137" i="466"/>
  <c r="I137" i="466"/>
  <c r="H137" i="466"/>
  <c r="E137" i="466"/>
  <c r="J136" i="466"/>
  <c r="I136" i="466"/>
  <c r="H136" i="466"/>
  <c r="E136" i="466"/>
  <c r="J135" i="466"/>
  <c r="I135" i="466"/>
  <c r="H135" i="466"/>
  <c r="E135" i="466"/>
  <c r="J134" i="466"/>
  <c r="I134" i="466"/>
  <c r="H134" i="466"/>
  <c r="E134" i="466"/>
  <c r="J133" i="466"/>
  <c r="I133" i="466"/>
  <c r="H133" i="466"/>
  <c r="E133" i="466"/>
  <c r="J132" i="466"/>
  <c r="I132" i="466"/>
  <c r="H132" i="466"/>
  <c r="E132" i="466"/>
  <c r="J131" i="466"/>
  <c r="I131" i="466"/>
  <c r="H131" i="466"/>
  <c r="E131" i="466"/>
  <c r="J130" i="466"/>
  <c r="I130" i="466"/>
  <c r="H130" i="466"/>
  <c r="E130" i="466"/>
  <c r="J129" i="466"/>
  <c r="I129" i="466"/>
  <c r="H129" i="466"/>
  <c r="E129" i="466"/>
  <c r="J128" i="466"/>
  <c r="I128" i="466"/>
  <c r="H128" i="466"/>
  <c r="E128" i="466"/>
  <c r="J127" i="466"/>
  <c r="I127" i="466"/>
  <c r="H127" i="466"/>
  <c r="E127" i="466"/>
  <c r="J126" i="466"/>
  <c r="I126" i="466"/>
  <c r="H126" i="466"/>
  <c r="E126" i="466"/>
  <c r="J125" i="466"/>
  <c r="I125" i="466"/>
  <c r="H125" i="466"/>
  <c r="E125" i="466"/>
  <c r="J124" i="466"/>
  <c r="I124" i="466"/>
  <c r="H124" i="466"/>
  <c r="E124" i="466"/>
  <c r="J123" i="466"/>
  <c r="I123" i="466"/>
  <c r="H123" i="466"/>
  <c r="E123" i="466"/>
  <c r="J122" i="466"/>
  <c r="I122" i="466"/>
  <c r="H122" i="466"/>
  <c r="E122" i="466"/>
  <c r="J121" i="466"/>
  <c r="I121" i="466"/>
  <c r="H121" i="466"/>
  <c r="E121" i="466"/>
  <c r="J120" i="466"/>
  <c r="I120" i="466"/>
  <c r="H120" i="466"/>
  <c r="E120" i="466"/>
  <c r="J119" i="466"/>
  <c r="I119" i="466"/>
  <c r="H119" i="466"/>
  <c r="E119" i="466"/>
  <c r="J118" i="466"/>
  <c r="I118" i="466"/>
  <c r="H118" i="466"/>
  <c r="E118" i="466"/>
  <c r="J117" i="466"/>
  <c r="I117" i="466"/>
  <c r="H117" i="466"/>
  <c r="E117" i="466"/>
  <c r="J116" i="466"/>
  <c r="I116" i="466"/>
  <c r="H116" i="466"/>
  <c r="E116" i="466"/>
  <c r="J115" i="466"/>
  <c r="I115" i="466"/>
  <c r="H115" i="466"/>
  <c r="E115" i="466"/>
  <c r="J114" i="466"/>
  <c r="I114" i="466"/>
  <c r="H114" i="466"/>
  <c r="E114" i="466"/>
  <c r="J113" i="466"/>
  <c r="I113" i="466"/>
  <c r="H113" i="466"/>
  <c r="E113" i="466"/>
  <c r="J112" i="466"/>
  <c r="I112" i="466"/>
  <c r="H112" i="466"/>
  <c r="E112" i="466"/>
  <c r="J111" i="466"/>
  <c r="I111" i="466"/>
  <c r="H111" i="466"/>
  <c r="E111" i="466"/>
  <c r="J110" i="466"/>
  <c r="I110" i="466"/>
  <c r="H110" i="466"/>
  <c r="E110" i="466"/>
  <c r="J109" i="466"/>
  <c r="I109" i="466"/>
  <c r="H109" i="466"/>
  <c r="E109" i="466"/>
  <c r="J108" i="466"/>
  <c r="I108" i="466"/>
  <c r="H108" i="466"/>
  <c r="E108" i="466"/>
  <c r="J107" i="466"/>
  <c r="I107" i="466"/>
  <c r="H107" i="466"/>
  <c r="E107" i="466"/>
  <c r="J106" i="466"/>
  <c r="I106" i="466"/>
  <c r="H106" i="466"/>
  <c r="E106" i="466"/>
  <c r="J105" i="466"/>
  <c r="I105" i="466"/>
  <c r="H105" i="466"/>
  <c r="E105" i="466"/>
  <c r="J104" i="466"/>
  <c r="I104" i="466"/>
  <c r="H104" i="466"/>
  <c r="E104" i="466"/>
  <c r="J103" i="466"/>
  <c r="I103" i="466"/>
  <c r="H103" i="466"/>
  <c r="E103" i="466"/>
  <c r="J102" i="466"/>
  <c r="I102" i="466"/>
  <c r="H102" i="466"/>
  <c r="E102" i="466"/>
  <c r="J101" i="466"/>
  <c r="I101" i="466"/>
  <c r="H101" i="466"/>
  <c r="E101" i="466"/>
  <c r="J100" i="466"/>
  <c r="I100" i="466"/>
  <c r="H100" i="466"/>
  <c r="E100" i="466"/>
  <c r="J99" i="466"/>
  <c r="I99" i="466"/>
  <c r="H99" i="466"/>
  <c r="E99" i="466"/>
  <c r="J98" i="466"/>
  <c r="I98" i="466"/>
  <c r="H98" i="466"/>
  <c r="E98" i="466"/>
  <c r="J97" i="466"/>
  <c r="I97" i="466"/>
  <c r="H97" i="466"/>
  <c r="E97" i="466"/>
  <c r="J96" i="466"/>
  <c r="I96" i="466"/>
  <c r="H96" i="466"/>
  <c r="E96" i="466"/>
  <c r="J95" i="466"/>
  <c r="I95" i="466"/>
  <c r="H95" i="466"/>
  <c r="E95" i="466"/>
  <c r="J94" i="466"/>
  <c r="I94" i="466"/>
  <c r="H94" i="466"/>
  <c r="E94" i="466"/>
  <c r="J93" i="466"/>
  <c r="I93" i="466"/>
  <c r="H93" i="466"/>
  <c r="E93" i="466"/>
  <c r="J92" i="466"/>
  <c r="I92" i="466"/>
  <c r="H92" i="466"/>
  <c r="E92" i="466"/>
  <c r="J91" i="466"/>
  <c r="I91" i="466"/>
  <c r="H91" i="466"/>
  <c r="E91" i="466"/>
  <c r="J90" i="466"/>
  <c r="I90" i="466"/>
  <c r="H90" i="466"/>
  <c r="E90" i="466"/>
  <c r="J89" i="466"/>
  <c r="I89" i="466"/>
  <c r="H89" i="466"/>
  <c r="E89" i="466"/>
  <c r="J88" i="466"/>
  <c r="I88" i="466"/>
  <c r="H88" i="466"/>
  <c r="E88" i="466"/>
  <c r="J87" i="466"/>
  <c r="I87" i="466"/>
  <c r="H87" i="466"/>
  <c r="E87" i="466"/>
  <c r="J86" i="466"/>
  <c r="I86" i="466"/>
  <c r="H86" i="466"/>
  <c r="E86" i="466"/>
  <c r="J85" i="466"/>
  <c r="I85" i="466"/>
  <c r="H85" i="466"/>
  <c r="E85" i="466"/>
  <c r="J84" i="466"/>
  <c r="I84" i="466"/>
  <c r="H84" i="466"/>
  <c r="E84" i="466"/>
  <c r="J83" i="466"/>
  <c r="I83" i="466"/>
  <c r="H83" i="466"/>
  <c r="E83" i="466"/>
  <c r="J82" i="466"/>
  <c r="I82" i="466"/>
  <c r="H82" i="466"/>
  <c r="E82" i="466"/>
  <c r="J81" i="466"/>
  <c r="I81" i="466"/>
  <c r="H81" i="466"/>
  <c r="E81" i="466"/>
  <c r="J80" i="466"/>
  <c r="I80" i="466"/>
  <c r="H80" i="466"/>
  <c r="E80" i="466"/>
  <c r="J79" i="466"/>
  <c r="I79" i="466"/>
  <c r="H79" i="466"/>
  <c r="E79" i="466"/>
  <c r="J78" i="466"/>
  <c r="I78" i="466"/>
  <c r="H78" i="466"/>
  <c r="E78" i="466"/>
  <c r="J77" i="466"/>
  <c r="I77" i="466"/>
  <c r="H77" i="466"/>
  <c r="E77" i="466"/>
  <c r="J76" i="466"/>
  <c r="I76" i="466"/>
  <c r="H76" i="466"/>
  <c r="E76" i="466"/>
  <c r="J75" i="466"/>
  <c r="I75" i="466"/>
  <c r="H75" i="466"/>
  <c r="E75" i="466"/>
  <c r="J74" i="466"/>
  <c r="I74" i="466"/>
  <c r="H74" i="466"/>
  <c r="E74" i="466"/>
  <c r="J73" i="466"/>
  <c r="I73" i="466"/>
  <c r="H73" i="466"/>
  <c r="E73" i="466"/>
  <c r="J72" i="466"/>
  <c r="I72" i="466"/>
  <c r="H72" i="466"/>
  <c r="E72" i="466"/>
  <c r="J71" i="466"/>
  <c r="I71" i="466"/>
  <c r="H71" i="466"/>
  <c r="E71" i="466"/>
  <c r="J70" i="466"/>
  <c r="I70" i="466"/>
  <c r="H70" i="466"/>
  <c r="E70" i="466"/>
  <c r="J69" i="466"/>
  <c r="I69" i="466"/>
  <c r="H69" i="466"/>
  <c r="E69" i="466"/>
  <c r="J68" i="466"/>
  <c r="I68" i="466"/>
  <c r="H68" i="466"/>
  <c r="E68" i="466"/>
  <c r="J67" i="466"/>
  <c r="I67" i="466"/>
  <c r="H67" i="466"/>
  <c r="E67" i="466"/>
  <c r="J66" i="466"/>
  <c r="I66" i="466"/>
  <c r="H66" i="466"/>
  <c r="E66" i="466"/>
  <c r="J65" i="466"/>
  <c r="I65" i="466"/>
  <c r="H65" i="466"/>
  <c r="E65" i="466"/>
  <c r="J64" i="466"/>
  <c r="I64" i="466"/>
  <c r="H64" i="466"/>
  <c r="E64" i="466"/>
  <c r="J63" i="466"/>
  <c r="I63" i="466"/>
  <c r="H63" i="466"/>
  <c r="E63" i="466"/>
  <c r="J62" i="466"/>
  <c r="I62" i="466"/>
  <c r="H62" i="466"/>
  <c r="E62" i="466"/>
  <c r="J61" i="466"/>
  <c r="I61" i="466"/>
  <c r="H61" i="466"/>
  <c r="E61" i="466"/>
  <c r="J60" i="466"/>
  <c r="I60" i="466"/>
  <c r="H60" i="466"/>
  <c r="E60" i="466"/>
  <c r="J59" i="466"/>
  <c r="I59" i="466"/>
  <c r="H59" i="466"/>
  <c r="E59" i="466"/>
  <c r="J58" i="466"/>
  <c r="I58" i="466"/>
  <c r="H58" i="466"/>
  <c r="E58" i="466"/>
  <c r="J57" i="466"/>
  <c r="I57" i="466"/>
  <c r="H57" i="466"/>
  <c r="E57" i="466"/>
  <c r="J56" i="466"/>
  <c r="I56" i="466"/>
  <c r="H56" i="466"/>
  <c r="E56" i="466"/>
  <c r="J55" i="466"/>
  <c r="I55" i="466"/>
  <c r="H55" i="466"/>
  <c r="E55" i="466"/>
  <c r="J54" i="466"/>
  <c r="I54" i="466"/>
  <c r="H54" i="466"/>
  <c r="E54" i="466"/>
  <c r="J53" i="466"/>
  <c r="I53" i="466"/>
  <c r="H53" i="466"/>
  <c r="E53" i="466"/>
  <c r="J52" i="466"/>
  <c r="I52" i="466"/>
  <c r="H52" i="466"/>
  <c r="E52" i="466"/>
  <c r="J51" i="466"/>
  <c r="I51" i="466"/>
  <c r="H51" i="466"/>
  <c r="E51" i="466"/>
  <c r="J50" i="466"/>
  <c r="I50" i="466"/>
  <c r="H50" i="466"/>
  <c r="E50" i="466"/>
  <c r="J49" i="466"/>
  <c r="I49" i="466"/>
  <c r="H49" i="466"/>
  <c r="E49" i="466"/>
  <c r="J48" i="466"/>
  <c r="I48" i="466"/>
  <c r="H48" i="466"/>
  <c r="E48" i="466"/>
  <c r="J47" i="466"/>
  <c r="I47" i="466"/>
  <c r="H47" i="466"/>
  <c r="E47" i="466"/>
  <c r="J46" i="466"/>
  <c r="I46" i="466"/>
  <c r="H46" i="466"/>
  <c r="E46" i="466"/>
  <c r="J45" i="466"/>
  <c r="I45" i="466"/>
  <c r="H45" i="466"/>
  <c r="E45" i="466"/>
  <c r="J44" i="466"/>
  <c r="I44" i="466"/>
  <c r="H44" i="466"/>
  <c r="E44" i="466"/>
  <c r="J43" i="466"/>
  <c r="I43" i="466"/>
  <c r="H43" i="466"/>
  <c r="E43" i="466"/>
  <c r="J42" i="466"/>
  <c r="I42" i="466"/>
  <c r="H42" i="466"/>
  <c r="E42" i="466"/>
  <c r="J41" i="466"/>
  <c r="I41" i="466"/>
  <c r="H41" i="466"/>
  <c r="E41" i="466"/>
  <c r="J40" i="466"/>
  <c r="I40" i="466"/>
  <c r="H40" i="466"/>
  <c r="E40" i="466"/>
  <c r="J39" i="466"/>
  <c r="I39" i="466"/>
  <c r="H39" i="466"/>
  <c r="E39" i="466"/>
  <c r="J38" i="466"/>
  <c r="I38" i="466"/>
  <c r="H38" i="466"/>
  <c r="E38" i="466"/>
  <c r="J37" i="466"/>
  <c r="I37" i="466"/>
  <c r="H37" i="466"/>
  <c r="E37" i="466"/>
  <c r="J36" i="466"/>
  <c r="I36" i="466"/>
  <c r="H36" i="466"/>
  <c r="E36" i="466"/>
  <c r="J35" i="466"/>
  <c r="I35" i="466"/>
  <c r="H35" i="466"/>
  <c r="E35" i="466"/>
  <c r="J34" i="466"/>
  <c r="I34" i="466"/>
  <c r="H34" i="466"/>
  <c r="E34" i="466"/>
  <c r="J33" i="466"/>
  <c r="I33" i="466"/>
  <c r="H33" i="466"/>
  <c r="E33" i="466"/>
  <c r="J32" i="466"/>
  <c r="I32" i="466"/>
  <c r="H32" i="466"/>
  <c r="E32" i="466"/>
  <c r="J31" i="466"/>
  <c r="I31" i="466"/>
  <c r="H31" i="466"/>
  <c r="E31" i="466"/>
  <c r="J30" i="466"/>
  <c r="I30" i="466"/>
  <c r="H30" i="466"/>
  <c r="E30" i="466"/>
  <c r="J29" i="466"/>
  <c r="I29" i="466"/>
  <c r="H29" i="466"/>
  <c r="E29" i="466"/>
  <c r="J28" i="466"/>
  <c r="I28" i="466"/>
  <c r="H28" i="466"/>
  <c r="E28" i="466"/>
  <c r="J27" i="466"/>
  <c r="I27" i="466"/>
  <c r="H27" i="466"/>
  <c r="E27" i="466"/>
  <c r="J26" i="466"/>
  <c r="I26" i="466"/>
  <c r="H26" i="466"/>
  <c r="E26" i="466"/>
  <c r="J25" i="466"/>
  <c r="I25" i="466"/>
  <c r="H25" i="466"/>
  <c r="E25" i="466"/>
  <c r="J24" i="466"/>
  <c r="I24" i="466"/>
  <c r="H24" i="466"/>
  <c r="E24" i="466"/>
  <c r="J23" i="466"/>
  <c r="I23" i="466"/>
  <c r="H23" i="466"/>
  <c r="E23" i="466"/>
  <c r="J22" i="466"/>
  <c r="I22" i="466"/>
  <c r="H22" i="466"/>
  <c r="E22" i="466"/>
  <c r="J21" i="466"/>
  <c r="I21" i="466"/>
  <c r="H21" i="466"/>
  <c r="E21" i="466"/>
  <c r="J20" i="466"/>
  <c r="I20" i="466"/>
  <c r="H20" i="466"/>
  <c r="E20" i="466"/>
  <c r="J19" i="466"/>
  <c r="I19" i="466"/>
  <c r="H19" i="466"/>
  <c r="E19" i="466"/>
  <c r="J18" i="466"/>
  <c r="I18" i="466"/>
  <c r="H18" i="466"/>
  <c r="E18" i="466"/>
  <c r="J17" i="466"/>
  <c r="I17" i="466"/>
  <c r="H17" i="466"/>
  <c r="E17" i="466"/>
  <c r="J16" i="466"/>
  <c r="I16" i="466"/>
  <c r="H16" i="466"/>
  <c r="E16" i="466"/>
  <c r="J15" i="466"/>
  <c r="I15" i="466"/>
  <c r="H15" i="466"/>
  <c r="E15" i="466"/>
  <c r="J14" i="466"/>
  <c r="I14" i="466"/>
  <c r="H14" i="466"/>
  <c r="E14" i="466"/>
  <c r="J13" i="466"/>
  <c r="I13" i="466"/>
  <c r="H13" i="466"/>
  <c r="E13" i="466"/>
  <c r="J12" i="466"/>
  <c r="I12" i="466"/>
  <c r="H12" i="466"/>
  <c r="E12" i="466"/>
  <c r="J11" i="466"/>
  <c r="I11" i="466"/>
  <c r="H11" i="466"/>
  <c r="E11" i="466"/>
  <c r="J10" i="466"/>
  <c r="I10" i="466"/>
  <c r="H10" i="466"/>
  <c r="E10" i="466"/>
  <c r="J9" i="466"/>
  <c r="I9" i="466"/>
  <c r="H9" i="466"/>
  <c r="E9" i="466"/>
  <c r="J8" i="466"/>
  <c r="I8" i="466"/>
  <c r="H8" i="466"/>
  <c r="E8" i="466"/>
  <c r="J7" i="466"/>
  <c r="I7" i="466"/>
  <c r="H7" i="466"/>
  <c r="E7" i="466"/>
  <c r="J6" i="466"/>
  <c r="I6" i="466"/>
  <c r="H6" i="466"/>
  <c r="E6" i="466"/>
  <c r="J5" i="466"/>
  <c r="I5" i="466"/>
  <c r="H5" i="466"/>
  <c r="E5" i="466"/>
  <c r="J4" i="466"/>
  <c r="I4" i="466"/>
  <c r="E4" i="466"/>
  <c r="P3" i="466"/>
  <c r="Q3" i="466" s="1"/>
  <c r="R3" i="466" s="1"/>
  <c r="S3" i="466" s="1"/>
  <c r="T3" i="466" s="1"/>
  <c r="U3" i="466" s="1"/>
  <c r="V3" i="466" s="1"/>
  <c r="W3" i="466" s="1"/>
  <c r="X3" i="466" s="1"/>
  <c r="M7" i="72" l="1"/>
  <c r="N7" i="72" s="1"/>
  <c r="O7" i="72" s="1"/>
  <c r="P7" i="72" s="1"/>
  <c r="Q7" i="72" s="1"/>
  <c r="R7" i="72" s="1"/>
  <c r="S7" i="72" s="1"/>
  <c r="T7" i="72" s="1"/>
  <c r="U7" i="72" s="1"/>
  <c r="J3" i="85" l="1"/>
  <c r="H8" i="85" l="1"/>
  <c r="J7" i="85" l="1"/>
  <c r="I7" i="85"/>
</calcChain>
</file>

<file path=xl/sharedStrings.xml><?xml version="1.0" encoding="utf-8"?>
<sst xmlns="http://schemas.openxmlformats.org/spreadsheetml/2006/main" count="1742" uniqueCount="731">
  <si>
    <t>朝見川側道橋</t>
  </si>
  <si>
    <t>朝見橋</t>
  </si>
  <si>
    <t>穴守１号橋</t>
  </si>
  <si>
    <t>鮎返橋</t>
  </si>
  <si>
    <t>鮎返２号橋</t>
  </si>
  <si>
    <t>合棚２号橋</t>
  </si>
  <si>
    <t>生目橋</t>
  </si>
  <si>
    <t>石森橋</t>
  </si>
  <si>
    <t>板地橋</t>
  </si>
  <si>
    <t>板地２号橋</t>
  </si>
  <si>
    <t>板地３号橋</t>
  </si>
  <si>
    <t>板地４号橋</t>
  </si>
  <si>
    <t>板地川橋</t>
  </si>
  <si>
    <t>板山橋</t>
  </si>
  <si>
    <t>一の出橋</t>
  </si>
  <si>
    <t>一の出２号橋</t>
  </si>
  <si>
    <t>井手ノ下橋</t>
  </si>
  <si>
    <t>イナコスの橋</t>
  </si>
  <si>
    <t>今井橋</t>
  </si>
  <si>
    <t>今井１号橋</t>
  </si>
  <si>
    <t>今井２号橋</t>
  </si>
  <si>
    <t>今井３号橋</t>
  </si>
  <si>
    <t>今井４号橋</t>
  </si>
  <si>
    <t>今井５号橋</t>
  </si>
  <si>
    <t>今井６号橋</t>
  </si>
  <si>
    <t>今井７号橋</t>
  </si>
  <si>
    <t>入江橋</t>
  </si>
  <si>
    <t>入江川橋</t>
  </si>
  <si>
    <t>岩水橋</t>
  </si>
  <si>
    <t>後畑１号橋</t>
  </si>
  <si>
    <t>後畑２号橋</t>
  </si>
  <si>
    <t>内成２号橋</t>
  </si>
  <si>
    <t>鵜戸川１号橋</t>
  </si>
  <si>
    <t>浦田橋</t>
  </si>
  <si>
    <t>浦田２号橋</t>
  </si>
  <si>
    <t>雲泉寺橋</t>
  </si>
  <si>
    <t>恵下谷橋</t>
  </si>
  <si>
    <t>枝郷１号橋</t>
  </si>
  <si>
    <t>枝郷２号橋</t>
  </si>
  <si>
    <t>朸小野１号橋</t>
  </si>
  <si>
    <t>乙原橋</t>
  </si>
  <si>
    <t>乙原２号橋</t>
  </si>
  <si>
    <t>小野谷橋</t>
  </si>
  <si>
    <t>梶原橋</t>
  </si>
  <si>
    <t>金山歩道橋</t>
  </si>
  <si>
    <t>上別府５号橋</t>
  </si>
  <si>
    <t>亀川駅自由通路橋</t>
  </si>
  <si>
    <t>亀川中央町１号橋</t>
  </si>
  <si>
    <t>川久保橋</t>
  </si>
  <si>
    <t>河内川１号橋</t>
  </si>
  <si>
    <t>河内川２号橋</t>
  </si>
  <si>
    <t>河内川３号橋</t>
  </si>
  <si>
    <t>観海寺橋</t>
  </si>
  <si>
    <t>北中橋</t>
  </si>
  <si>
    <t>北新田１号橋</t>
  </si>
  <si>
    <t>北新田２号橋</t>
  </si>
  <si>
    <t>北浜１号橋</t>
  </si>
  <si>
    <t>北浜２号橋</t>
  </si>
  <si>
    <t>ぎちょうば橋</t>
  </si>
  <si>
    <t>桑名橋</t>
  </si>
  <si>
    <t>桑名２号橋</t>
  </si>
  <si>
    <t>小手吹橋</t>
  </si>
  <si>
    <t>栄橋</t>
  </si>
  <si>
    <t>三妙橋</t>
  </si>
  <si>
    <t>七福橋</t>
  </si>
  <si>
    <t>実相寺１号橋</t>
  </si>
  <si>
    <t>実相寺２号橋</t>
  </si>
  <si>
    <t>芝石２号橋</t>
  </si>
  <si>
    <t>下畑橋</t>
  </si>
  <si>
    <t>城ノ内１号橋</t>
  </si>
  <si>
    <t>城ノ内２号橋</t>
  </si>
  <si>
    <t>新貝橋</t>
  </si>
  <si>
    <t>新芝石橋</t>
  </si>
  <si>
    <t>新明礬２号橋</t>
  </si>
  <si>
    <t>新明礬３号橋</t>
  </si>
  <si>
    <t>新明礬４号橋</t>
  </si>
  <si>
    <t>新屋敷１号橋</t>
  </si>
  <si>
    <t>水源地１号橋</t>
  </si>
  <si>
    <t>水源地２号橋</t>
  </si>
  <si>
    <t>水源地３号橋</t>
  </si>
  <si>
    <t>水源地４号橋</t>
  </si>
  <si>
    <t>末広橋</t>
  </si>
  <si>
    <t>石城寺１号橋</t>
  </si>
  <si>
    <t>石城寺２号橋</t>
  </si>
  <si>
    <t>第１水道橋</t>
  </si>
  <si>
    <t>第２水道橋</t>
  </si>
  <si>
    <t>第３天神橋</t>
  </si>
  <si>
    <t>滝見橋</t>
  </si>
  <si>
    <t>タタラ１４－１号橋</t>
  </si>
  <si>
    <t>中央橋</t>
  </si>
  <si>
    <t>であい橋</t>
  </si>
  <si>
    <t>手島１号橋</t>
  </si>
  <si>
    <t>天神橋</t>
  </si>
  <si>
    <t>天満小橋</t>
  </si>
  <si>
    <t>鳥湯板地１号橋</t>
  </si>
  <si>
    <t>とんぼ橋</t>
  </si>
  <si>
    <t>仲の橋</t>
  </si>
  <si>
    <t>鳴川橋</t>
  </si>
  <si>
    <t>鳴橋</t>
  </si>
  <si>
    <t>西町橋</t>
  </si>
  <si>
    <t>捏山橋</t>
  </si>
  <si>
    <t>野田１号橋</t>
  </si>
  <si>
    <t>蓮田橋</t>
  </si>
  <si>
    <t>蓮田１号橋</t>
  </si>
  <si>
    <t>蓮田２号橋</t>
  </si>
  <si>
    <t>花ズラ１号橋</t>
  </si>
  <si>
    <t>花房橋</t>
  </si>
  <si>
    <t>冷川第１号橋</t>
  </si>
  <si>
    <t>冷川２号橋</t>
  </si>
  <si>
    <t>平安橋</t>
  </si>
  <si>
    <t>弁天２号橋</t>
  </si>
  <si>
    <t>堀切１号橋</t>
  </si>
  <si>
    <t>御苑橋</t>
  </si>
  <si>
    <t>南須賀１号橋</t>
  </si>
  <si>
    <t>南田位１号橋</t>
  </si>
  <si>
    <t>南田位２号橋</t>
  </si>
  <si>
    <t>御幸橋</t>
  </si>
  <si>
    <t>明礬５号橋</t>
  </si>
  <si>
    <t>明礬６号橋</t>
  </si>
  <si>
    <t>明礬７号橋</t>
  </si>
  <si>
    <t>明礬８号橋</t>
  </si>
  <si>
    <t>矢黒１号橋</t>
  </si>
  <si>
    <t>矢黒２号橋</t>
  </si>
  <si>
    <t>八ツ川橋</t>
  </si>
  <si>
    <t>八ツ川２号橋</t>
  </si>
  <si>
    <t>柳橋</t>
  </si>
  <si>
    <t>柳２号橋</t>
  </si>
  <si>
    <t>柳３号橋</t>
  </si>
  <si>
    <t>柳４号橋</t>
  </si>
  <si>
    <t>山家１号橋</t>
  </si>
  <si>
    <t>山家２号橋</t>
  </si>
  <si>
    <t>山下橋</t>
  </si>
  <si>
    <t>山田１号橋</t>
  </si>
  <si>
    <t>山田２号橋</t>
  </si>
  <si>
    <t>山ノ奥橋</t>
  </si>
  <si>
    <t>山の手橋</t>
  </si>
  <si>
    <t>湯の川橋</t>
  </si>
  <si>
    <t>湯原橋</t>
  </si>
  <si>
    <t>吉弘１号橋</t>
  </si>
  <si>
    <t>その他の道路</t>
  </si>
  <si>
    <t>二級市道</t>
  </si>
  <si>
    <t>一級市道</t>
  </si>
  <si>
    <t>道路種別</t>
    <rPh sb="0" eb="2">
      <t>ドウロ</t>
    </rPh>
    <rPh sb="2" eb="4">
      <t>シュベツ</t>
    </rPh>
    <phoneticPr fontId="23"/>
  </si>
  <si>
    <t>一級市道</t>
    <rPh sb="0" eb="1">
      <t>イチ</t>
    </rPh>
    <rPh sb="1" eb="2">
      <t>キュウ</t>
    </rPh>
    <rPh sb="2" eb="4">
      <t>シドウ</t>
    </rPh>
    <phoneticPr fontId="23"/>
  </si>
  <si>
    <t>二級市道</t>
    <rPh sb="0" eb="1">
      <t>ニ</t>
    </rPh>
    <rPh sb="1" eb="2">
      <t>キュウ</t>
    </rPh>
    <rPh sb="2" eb="4">
      <t>シドウ</t>
    </rPh>
    <phoneticPr fontId="23"/>
  </si>
  <si>
    <t>その他の道路</t>
    <rPh sb="2" eb="3">
      <t>タ</t>
    </rPh>
    <rPh sb="4" eb="6">
      <t>ドウロ</t>
    </rPh>
    <phoneticPr fontId="23"/>
  </si>
  <si>
    <t>大型車通行</t>
    <rPh sb="0" eb="2">
      <t>オオガタ</t>
    </rPh>
    <rPh sb="2" eb="3">
      <t>シャ</t>
    </rPh>
    <rPh sb="3" eb="5">
      <t>ツウコウ</t>
    </rPh>
    <phoneticPr fontId="23"/>
  </si>
  <si>
    <t>有</t>
    <rPh sb="0" eb="1">
      <t>アリ</t>
    </rPh>
    <phoneticPr fontId="23"/>
  </si>
  <si>
    <t>無</t>
    <rPh sb="0" eb="1">
      <t>ナシ</t>
    </rPh>
    <phoneticPr fontId="23"/>
  </si>
  <si>
    <t>利用種別</t>
    <rPh sb="0" eb="2">
      <t>リヨウ</t>
    </rPh>
    <rPh sb="2" eb="4">
      <t>シュベツ</t>
    </rPh>
    <phoneticPr fontId="23"/>
  </si>
  <si>
    <t>車道橋</t>
    <rPh sb="0" eb="2">
      <t>シャドウ</t>
    </rPh>
    <rPh sb="2" eb="3">
      <t>キョウ</t>
    </rPh>
    <phoneticPr fontId="23"/>
  </si>
  <si>
    <t>人道橋</t>
    <rPh sb="0" eb="2">
      <t>ジンドウ</t>
    </rPh>
    <rPh sb="2" eb="3">
      <t>キョウ</t>
    </rPh>
    <phoneticPr fontId="23"/>
  </si>
  <si>
    <t>架橋位置</t>
    <rPh sb="0" eb="2">
      <t>カキョウ</t>
    </rPh>
    <rPh sb="2" eb="4">
      <t>イチ</t>
    </rPh>
    <phoneticPr fontId="23"/>
  </si>
  <si>
    <t>交差条件</t>
    <rPh sb="0" eb="2">
      <t>コウサ</t>
    </rPh>
    <rPh sb="2" eb="4">
      <t>ジョウケン</t>
    </rPh>
    <phoneticPr fontId="23"/>
  </si>
  <si>
    <t>ＪＲ</t>
    <phoneticPr fontId="23"/>
  </si>
  <si>
    <t>ＮＥＸＣＯ</t>
    <phoneticPr fontId="23"/>
  </si>
  <si>
    <t>一般道路</t>
    <rPh sb="0" eb="2">
      <t>イッパン</t>
    </rPh>
    <rPh sb="2" eb="4">
      <t>ドウロ</t>
    </rPh>
    <phoneticPr fontId="23"/>
  </si>
  <si>
    <t>二級河川及びその水系</t>
    <rPh sb="0" eb="2">
      <t>ニキュウ</t>
    </rPh>
    <rPh sb="2" eb="4">
      <t>カセン</t>
    </rPh>
    <rPh sb="4" eb="5">
      <t>オヨ</t>
    </rPh>
    <rPh sb="8" eb="10">
      <t>スイケイ</t>
    </rPh>
    <phoneticPr fontId="23"/>
  </si>
  <si>
    <t>迂回路</t>
    <rPh sb="0" eb="3">
      <t>ウカイロ</t>
    </rPh>
    <phoneticPr fontId="23"/>
  </si>
  <si>
    <t>温泉の影響</t>
    <rPh sb="0" eb="2">
      <t>オンセン</t>
    </rPh>
    <rPh sb="3" eb="5">
      <t>エイキョウ</t>
    </rPh>
    <phoneticPr fontId="23"/>
  </si>
  <si>
    <t>２種以上</t>
    <rPh sb="1" eb="2">
      <t>シュ</t>
    </rPh>
    <rPh sb="2" eb="4">
      <t>イジョウ</t>
    </rPh>
    <phoneticPr fontId="23"/>
  </si>
  <si>
    <t>緊急避難路</t>
    <rPh sb="0" eb="2">
      <t>キンキュウ</t>
    </rPh>
    <rPh sb="2" eb="4">
      <t>ヒナン</t>
    </rPh>
    <rPh sb="4" eb="5">
      <t>ロ</t>
    </rPh>
    <phoneticPr fontId="23"/>
  </si>
  <si>
    <t>指定あり</t>
    <rPh sb="0" eb="2">
      <t>シテイ</t>
    </rPh>
    <phoneticPr fontId="23"/>
  </si>
  <si>
    <t>指定なし</t>
    <rPh sb="0" eb="2">
      <t>シテイ</t>
    </rPh>
    <phoneticPr fontId="23"/>
  </si>
  <si>
    <t>バス路線</t>
    <rPh sb="2" eb="4">
      <t>ロセン</t>
    </rPh>
    <phoneticPr fontId="23"/>
  </si>
  <si>
    <t>評価点</t>
    <rPh sb="0" eb="2">
      <t>ヒョウカ</t>
    </rPh>
    <rPh sb="2" eb="3">
      <t>テン</t>
    </rPh>
    <phoneticPr fontId="23"/>
  </si>
  <si>
    <t>ライフライン</t>
    <phoneticPr fontId="23"/>
  </si>
  <si>
    <t>１種</t>
    <rPh sb="1" eb="2">
      <t>シュ</t>
    </rPh>
    <phoneticPr fontId="23"/>
  </si>
  <si>
    <t>無</t>
    <rPh sb="0" eb="1">
      <t>ム</t>
    </rPh>
    <phoneticPr fontId="23"/>
  </si>
  <si>
    <t>朝日橋</t>
  </si>
  <si>
    <t>石田橋</t>
  </si>
  <si>
    <t>木村橋</t>
  </si>
  <si>
    <t>木村小橋</t>
  </si>
  <si>
    <t>境川橋</t>
  </si>
  <si>
    <t>大学橋</t>
  </si>
  <si>
    <t>月見橋</t>
  </si>
  <si>
    <t>鶴見原橋</t>
  </si>
  <si>
    <t>天満橋</t>
  </si>
  <si>
    <t>野口原橋</t>
  </si>
  <si>
    <t>青山橋</t>
  </si>
  <si>
    <t>朝見川橋</t>
  </si>
  <si>
    <t>鮎返１号橋</t>
  </si>
  <si>
    <t>石垣橋</t>
  </si>
  <si>
    <t>梶原２号橋</t>
  </si>
  <si>
    <t>河内川橋</t>
  </si>
  <si>
    <t>祇園橋</t>
  </si>
  <si>
    <t>境橋</t>
  </si>
  <si>
    <t>十文字原橋</t>
  </si>
  <si>
    <t>新町橋</t>
  </si>
  <si>
    <t>第２天神橋</t>
  </si>
  <si>
    <t>照湯橋</t>
  </si>
  <si>
    <t>藤助橋</t>
  </si>
  <si>
    <t>中島橋</t>
  </si>
  <si>
    <t>西別府橋</t>
  </si>
  <si>
    <t>馬場橋</t>
  </si>
  <si>
    <t>春木苑橋</t>
  </si>
  <si>
    <t>松塚橋</t>
  </si>
  <si>
    <t>宮地谷橋</t>
  </si>
  <si>
    <t>本村橋</t>
  </si>
  <si>
    <t>伏ヶ谷橋(旧道)</t>
  </si>
  <si>
    <t>天間橋(旧道)</t>
  </si>
  <si>
    <t>椿橋(旧道)</t>
  </si>
  <si>
    <t>吉弘踏切東カルバート</t>
  </si>
  <si>
    <t>DID内</t>
    <rPh sb="3" eb="4">
      <t>ナイ</t>
    </rPh>
    <phoneticPr fontId="23"/>
  </si>
  <si>
    <t>DID外</t>
    <rPh sb="3" eb="4">
      <t>ガイ</t>
    </rPh>
    <phoneticPr fontId="23"/>
  </si>
  <si>
    <t>その他の河川及び水路</t>
    <rPh sb="2" eb="3">
      <t>タ</t>
    </rPh>
    <rPh sb="4" eb="6">
      <t>カセン</t>
    </rPh>
    <rPh sb="6" eb="7">
      <t>オヨ</t>
    </rPh>
    <rPh sb="8" eb="10">
      <t>スイロ</t>
    </rPh>
    <phoneticPr fontId="23"/>
  </si>
  <si>
    <t>一般道路（緊急輸送路）</t>
    <rPh sb="0" eb="2">
      <t>イッパン</t>
    </rPh>
    <rPh sb="2" eb="4">
      <t>ドウロ</t>
    </rPh>
    <rPh sb="5" eb="7">
      <t>キンキュウ</t>
    </rPh>
    <rPh sb="7" eb="10">
      <t>ユソウロ</t>
    </rPh>
    <phoneticPr fontId="23"/>
  </si>
  <si>
    <t>海岸部</t>
    <rPh sb="0" eb="2">
      <t>カイガン</t>
    </rPh>
    <rPh sb="2" eb="3">
      <t>ブ</t>
    </rPh>
    <phoneticPr fontId="23"/>
  </si>
  <si>
    <t>海岸部 DID内</t>
    <rPh sb="0" eb="2">
      <t>カイガン</t>
    </rPh>
    <rPh sb="2" eb="3">
      <t>ブ</t>
    </rPh>
    <rPh sb="7" eb="8">
      <t>ナイ</t>
    </rPh>
    <phoneticPr fontId="23"/>
  </si>
  <si>
    <t>幹線道路</t>
    <rPh sb="0" eb="2">
      <t>カンセン</t>
    </rPh>
    <rPh sb="2" eb="4">
      <t>ドウロ</t>
    </rPh>
    <phoneticPr fontId="23"/>
  </si>
  <si>
    <t>―</t>
  </si>
  <si>
    <t>M</t>
  </si>
  <si>
    <t>Ⅰ</t>
  </si>
  <si>
    <t>A</t>
  </si>
  <si>
    <t>Ⅱ</t>
  </si>
  <si>
    <t>B0</t>
  </si>
  <si>
    <t>Ⅲ</t>
  </si>
  <si>
    <t>B1</t>
  </si>
  <si>
    <t>Ⅳ</t>
  </si>
  <si>
    <t>C1</t>
  </si>
  <si>
    <t>S2</t>
  </si>
  <si>
    <t>C2</t>
  </si>
  <si>
    <t>S1</t>
  </si>
  <si>
    <t>E1</t>
  </si>
  <si>
    <t>E2</t>
  </si>
  <si>
    <t>対策区分</t>
    <rPh sb="0" eb="2">
      <t>タイサク</t>
    </rPh>
    <rPh sb="2" eb="4">
      <t>クブン</t>
    </rPh>
    <phoneticPr fontId="27"/>
  </si>
  <si>
    <t>対策点数</t>
    <rPh sb="0" eb="2">
      <t>タイサク</t>
    </rPh>
    <rPh sb="2" eb="4">
      <t>テンスウ</t>
    </rPh>
    <phoneticPr fontId="28"/>
  </si>
  <si>
    <t>健全性</t>
    <rPh sb="0" eb="3">
      <t>ケンゼンセイ</t>
    </rPh>
    <phoneticPr fontId="27"/>
  </si>
  <si>
    <t>健全点数</t>
    <rPh sb="0" eb="2">
      <t>ケンゼン</t>
    </rPh>
    <rPh sb="2" eb="4">
      <t>テンスウ</t>
    </rPh>
    <phoneticPr fontId="28"/>
  </si>
  <si>
    <t>部材</t>
    <rPh sb="0" eb="2">
      <t>ブザイ</t>
    </rPh>
    <phoneticPr fontId="27"/>
  </si>
  <si>
    <t>部材点数</t>
    <rPh sb="0" eb="2">
      <t>ブザイ</t>
    </rPh>
    <rPh sb="2" eb="4">
      <t>テンスウ</t>
    </rPh>
    <phoneticPr fontId="28"/>
  </si>
  <si>
    <t>主桁</t>
    <rPh sb="0" eb="1">
      <t>シュ</t>
    </rPh>
    <rPh sb="1" eb="2">
      <t>ケタ</t>
    </rPh>
    <phoneticPr fontId="29"/>
  </si>
  <si>
    <t>横桁等</t>
    <rPh sb="0" eb="1">
      <t>ヨコ</t>
    </rPh>
    <rPh sb="1" eb="2">
      <t>ケタ</t>
    </rPh>
    <rPh sb="2" eb="3">
      <t>トウ</t>
    </rPh>
    <phoneticPr fontId="29"/>
  </si>
  <si>
    <t>床版</t>
    <rPh sb="0" eb="2">
      <t>ショウバン</t>
    </rPh>
    <phoneticPr fontId="29"/>
  </si>
  <si>
    <t>橋台</t>
    <rPh sb="0" eb="2">
      <t>キョウダイ</t>
    </rPh>
    <phoneticPr fontId="29"/>
  </si>
  <si>
    <t>橋脚</t>
    <rPh sb="0" eb="2">
      <t>キョウキャク</t>
    </rPh>
    <phoneticPr fontId="29"/>
  </si>
  <si>
    <t>基礎</t>
    <rPh sb="0" eb="2">
      <t>キソ</t>
    </rPh>
    <phoneticPr fontId="29"/>
  </si>
  <si>
    <t>支承</t>
    <rPh sb="0" eb="2">
      <t>シショウ</t>
    </rPh>
    <phoneticPr fontId="29"/>
  </si>
  <si>
    <t>高欄・防護柵</t>
    <rPh sb="0" eb="2">
      <t>コウラン</t>
    </rPh>
    <rPh sb="3" eb="6">
      <t>ボウゴサク</t>
    </rPh>
    <phoneticPr fontId="29"/>
  </si>
  <si>
    <t>地覆</t>
    <rPh sb="0" eb="2">
      <t>ジフク</t>
    </rPh>
    <phoneticPr fontId="29"/>
  </si>
  <si>
    <t>伸縮装置</t>
    <rPh sb="0" eb="4">
      <t>シンシュクソウチ</t>
    </rPh>
    <phoneticPr fontId="29"/>
  </si>
  <si>
    <t>舗装</t>
    <rPh sb="0" eb="2">
      <t>ホソウ</t>
    </rPh>
    <phoneticPr fontId="29"/>
  </si>
  <si>
    <t>排水施設</t>
    <rPh sb="0" eb="2">
      <t>ハイスイ</t>
    </rPh>
    <rPh sb="2" eb="4">
      <t>シセツ</t>
    </rPh>
    <phoneticPr fontId="29"/>
  </si>
  <si>
    <t>落防</t>
    <rPh sb="0" eb="2">
      <t>ラクボウ</t>
    </rPh>
    <phoneticPr fontId="29"/>
  </si>
  <si>
    <t>250台以上/日</t>
    <rPh sb="3" eb="4">
      <t>ダイ</t>
    </rPh>
    <rPh sb="4" eb="6">
      <t>イジョウ</t>
    </rPh>
    <rPh sb="7" eb="8">
      <t>ヒ</t>
    </rPh>
    <phoneticPr fontId="23"/>
  </si>
  <si>
    <t>250台未満/日</t>
    <rPh sb="3" eb="4">
      <t>ダイ</t>
    </rPh>
    <rPh sb="4" eb="6">
      <t>ミマン</t>
    </rPh>
    <rPh sb="7" eb="8">
      <t>ヒ</t>
    </rPh>
    <phoneticPr fontId="23"/>
  </si>
  <si>
    <t>供用形態</t>
    <rPh sb="0" eb="2">
      <t>キョウヨウ</t>
    </rPh>
    <rPh sb="2" eb="4">
      <t>ケイタイ</t>
    </rPh>
    <phoneticPr fontId="23"/>
  </si>
  <si>
    <t>一般供用</t>
    <rPh sb="0" eb="2">
      <t>イッパン</t>
    </rPh>
    <rPh sb="2" eb="4">
      <t>キョウヨウ</t>
    </rPh>
    <phoneticPr fontId="23"/>
  </si>
  <si>
    <t>行き止まり</t>
    <rPh sb="0" eb="1">
      <t>イ</t>
    </rPh>
    <rPh sb="2" eb="3">
      <t>ド</t>
    </rPh>
    <phoneticPr fontId="23"/>
  </si>
  <si>
    <t>通行止め</t>
    <rPh sb="0" eb="2">
      <t>ツウコウ</t>
    </rPh>
    <rPh sb="2" eb="3">
      <t>ト</t>
    </rPh>
    <phoneticPr fontId="23"/>
  </si>
  <si>
    <t>順位</t>
    <rPh sb="0" eb="2">
      <t>ジュンイ</t>
    </rPh>
    <phoneticPr fontId="21"/>
  </si>
  <si>
    <t>田島鳥越線</t>
  </si>
  <si>
    <t>平原穴守線</t>
  </si>
  <si>
    <t>祇園通線</t>
  </si>
  <si>
    <t>朝見１３号線</t>
  </si>
  <si>
    <t>朝見浄水場通線</t>
  </si>
  <si>
    <t>城島中ノ畑線</t>
  </si>
  <si>
    <t>馬場下板地線</t>
  </si>
  <si>
    <t>鳥ノ湯２号線</t>
  </si>
  <si>
    <t>鳥ノ湯３号線</t>
  </si>
  <si>
    <t>野口原６号線</t>
  </si>
  <si>
    <t>餅ヶ浜中津留線</t>
  </si>
  <si>
    <t>亀川岡ヶ平線</t>
  </si>
  <si>
    <t>一ノ出２号線</t>
  </si>
  <si>
    <t>都市計画街路～旧坊主別府線</t>
  </si>
  <si>
    <t>竹ノ内堤尻線</t>
  </si>
  <si>
    <t>タタラ１号線</t>
  </si>
  <si>
    <t>小倉１号線</t>
  </si>
  <si>
    <t>タタラ９号線</t>
  </si>
  <si>
    <t>前田２号線</t>
  </si>
  <si>
    <t>火売今井線</t>
  </si>
  <si>
    <t>西念寺前線</t>
  </si>
  <si>
    <t>旧国道線</t>
  </si>
  <si>
    <t>河内～田代別府線</t>
  </si>
  <si>
    <t>合棚後畑線</t>
  </si>
  <si>
    <t>朝見枝郷～合棚後畑線</t>
  </si>
  <si>
    <t>勢家大将軍線</t>
  </si>
  <si>
    <t>浦田１号線</t>
  </si>
  <si>
    <t>平畑線</t>
  </si>
  <si>
    <t>前山２号線</t>
  </si>
  <si>
    <t>前山１号線</t>
  </si>
  <si>
    <t>ろうヶ谷１号線</t>
  </si>
  <si>
    <t>朝見１８号線</t>
  </si>
  <si>
    <t>浜田～内篭線</t>
  </si>
  <si>
    <t>亀の甲線</t>
  </si>
  <si>
    <t>勢場梶原線</t>
  </si>
  <si>
    <t>北新田５号線</t>
  </si>
  <si>
    <t>北新田７号線</t>
  </si>
  <si>
    <t>熱湯北中線</t>
  </si>
  <si>
    <t>北浜埋立８号線</t>
  </si>
  <si>
    <t>北浜埋立６号線</t>
  </si>
  <si>
    <t>立道天神４号線</t>
  </si>
  <si>
    <t>マツボリ１号線</t>
  </si>
  <si>
    <t>大観山１７号線</t>
  </si>
  <si>
    <t>河内線</t>
  </si>
  <si>
    <t>西町５号線</t>
  </si>
  <si>
    <t>西町４号線</t>
  </si>
  <si>
    <t>河しき大成線</t>
  </si>
  <si>
    <t>幸原大藪線</t>
  </si>
  <si>
    <t>平田天神２号線</t>
  </si>
  <si>
    <t>石垣界１号線</t>
  </si>
  <si>
    <t>新別府稲荷通線</t>
  </si>
  <si>
    <t>芝石本線</t>
  </si>
  <si>
    <t>城ノ内内篭線</t>
  </si>
  <si>
    <t>城ノ内２号線</t>
  </si>
  <si>
    <t>河内本線</t>
  </si>
  <si>
    <t>明礬内山線</t>
  </si>
  <si>
    <t>関の江湯ノ鹿線</t>
  </si>
  <si>
    <t>温水３号線</t>
  </si>
  <si>
    <t>温水１号線</t>
  </si>
  <si>
    <t>大新田２号線</t>
  </si>
  <si>
    <t>志高～野尾原太郎丸線</t>
  </si>
  <si>
    <t>石城寺梶原線</t>
  </si>
  <si>
    <t>朝見～北石垣線</t>
  </si>
  <si>
    <t>照波園弁天線</t>
  </si>
  <si>
    <t>浜脇観海寺線</t>
  </si>
  <si>
    <t>タタラ１４号線</t>
  </si>
  <si>
    <t>朝見川南通１号線</t>
  </si>
  <si>
    <t>天神町亀陽泉線</t>
  </si>
  <si>
    <t>板地４号線</t>
  </si>
  <si>
    <t>赤野～鳴川線</t>
  </si>
  <si>
    <t>大薮線</t>
  </si>
  <si>
    <t>魚町山田線</t>
  </si>
  <si>
    <t>山の口捏山線</t>
  </si>
  <si>
    <t>羽室長泉寺線</t>
  </si>
  <si>
    <t>小川町１号線</t>
  </si>
  <si>
    <t>蓮田町線</t>
  </si>
  <si>
    <t>花面温川線</t>
  </si>
  <si>
    <t>三名１３号線</t>
  </si>
  <si>
    <t>温水５号線</t>
  </si>
  <si>
    <t>亀川埋立３号線</t>
  </si>
  <si>
    <t>天間７号線</t>
  </si>
  <si>
    <t>御苑３号線</t>
  </si>
  <si>
    <t>古寺８号線</t>
  </si>
  <si>
    <t>極手２号線</t>
  </si>
  <si>
    <t>本村南田位線</t>
  </si>
  <si>
    <t>明礬６号線</t>
  </si>
  <si>
    <t>明礬５号線</t>
  </si>
  <si>
    <t>中山トビ線</t>
  </si>
  <si>
    <t>八石宮尾線</t>
  </si>
  <si>
    <t>北中前１号線</t>
  </si>
  <si>
    <t>野口原実相寺公園道路</t>
  </si>
  <si>
    <t>田ノ口～隠山線</t>
  </si>
  <si>
    <t>東仲町６号線</t>
  </si>
  <si>
    <t>谷裏線</t>
  </si>
  <si>
    <t>野田山下線</t>
  </si>
  <si>
    <t>山田２号線</t>
  </si>
  <si>
    <t>山田３号線</t>
  </si>
  <si>
    <t>鉄輪湯の川線</t>
  </si>
  <si>
    <t>新川線</t>
  </si>
  <si>
    <t>南石垣７号線</t>
  </si>
  <si>
    <t>東蓮田的ケ浜線</t>
  </si>
  <si>
    <t>朝見光町線</t>
  </si>
  <si>
    <t>荘園町～館石鶴見原線</t>
  </si>
  <si>
    <t>関ノ江温水線</t>
  </si>
  <si>
    <t>下コガ７号線</t>
  </si>
  <si>
    <t>池田線</t>
  </si>
  <si>
    <t>相生町栄町線</t>
  </si>
  <si>
    <t>不老町田町線</t>
  </si>
  <si>
    <t>湯ノ町末広町線</t>
  </si>
  <si>
    <t>中島町線</t>
  </si>
  <si>
    <t>平安通線</t>
  </si>
  <si>
    <t>雲井町初音町線</t>
  </si>
  <si>
    <t>山ノ神大堀線</t>
  </si>
  <si>
    <t>丸尾３号線</t>
  </si>
  <si>
    <t>朝見２９号線</t>
  </si>
  <si>
    <t>荘園町４５号線</t>
  </si>
  <si>
    <t>春木川北通線</t>
  </si>
  <si>
    <t>朸小野４号線</t>
  </si>
  <si>
    <t>平原６号線</t>
  </si>
  <si>
    <t>全幅員
(m)</t>
    <rPh sb="0" eb="1">
      <t>ゼン</t>
    </rPh>
    <rPh sb="1" eb="3">
      <t>フクイン</t>
    </rPh>
    <phoneticPr fontId="21"/>
  </si>
  <si>
    <t>路　線　名</t>
    <rPh sb="0" eb="1">
      <t>ミチ</t>
    </rPh>
    <rPh sb="2" eb="3">
      <t>セン</t>
    </rPh>
    <rPh sb="4" eb="5">
      <t>ナ</t>
    </rPh>
    <phoneticPr fontId="23"/>
  </si>
  <si>
    <t>橋　梁　名</t>
    <rPh sb="0" eb="1">
      <t>ハシ</t>
    </rPh>
    <rPh sb="2" eb="3">
      <t>ハリ</t>
    </rPh>
    <rPh sb="4" eb="5">
      <t>メイ</t>
    </rPh>
    <phoneticPr fontId="23"/>
  </si>
  <si>
    <t>支承</t>
    <rPh sb="0" eb="2">
      <t>シショウ</t>
    </rPh>
    <phoneticPr fontId="28"/>
  </si>
  <si>
    <t>順番</t>
    <rPh sb="0" eb="2">
      <t>ジュンバン</t>
    </rPh>
    <phoneticPr fontId="28"/>
  </si>
  <si>
    <t>補修区分</t>
    <rPh sb="0" eb="2">
      <t>ホシュウ</t>
    </rPh>
    <rPh sb="2" eb="4">
      <t>クブン</t>
    </rPh>
    <phoneticPr fontId="28"/>
  </si>
  <si>
    <t>補修内容</t>
    <rPh sb="0" eb="2">
      <t>ホシュウ</t>
    </rPh>
    <rPh sb="2" eb="4">
      <t>ナイヨウ</t>
    </rPh>
    <phoneticPr fontId="28"/>
  </si>
  <si>
    <t>単位</t>
    <rPh sb="0" eb="2">
      <t>タンイ</t>
    </rPh>
    <phoneticPr fontId="28"/>
  </si>
  <si>
    <t>考慮</t>
    <rPh sb="0" eb="2">
      <t>コウリョ</t>
    </rPh>
    <phoneticPr fontId="28"/>
  </si>
  <si>
    <t>補修費単価</t>
    <rPh sb="0" eb="2">
      <t>ホシュウ</t>
    </rPh>
    <rPh sb="2" eb="3">
      <t>ヒ</t>
    </rPh>
    <rPh sb="3" eb="5">
      <t>タンカ</t>
    </rPh>
    <phoneticPr fontId="28"/>
  </si>
  <si>
    <t>部材・備考</t>
    <rPh sb="0" eb="2">
      <t>ブザイ</t>
    </rPh>
    <rPh sb="3" eb="5">
      <t>ビコウ</t>
    </rPh>
    <phoneticPr fontId="28"/>
  </si>
  <si>
    <t>部材</t>
    <rPh sb="0" eb="2">
      <t>ブザイ</t>
    </rPh>
    <phoneticPr fontId="28"/>
  </si>
  <si>
    <t>変状番号</t>
    <rPh sb="0" eb="2">
      <t>ヘンジョウ</t>
    </rPh>
    <rPh sb="2" eb="4">
      <t>バンゴウ</t>
    </rPh>
    <phoneticPr fontId="28"/>
  </si>
  <si>
    <t>橋面積1m2当たり</t>
    <rPh sb="0" eb="1">
      <t>キョウ</t>
    </rPh>
    <rPh sb="1" eb="3">
      <t>メンセキ</t>
    </rPh>
    <rPh sb="6" eb="7">
      <t>アタ</t>
    </rPh>
    <phoneticPr fontId="28"/>
  </si>
  <si>
    <t>橋面積</t>
    <rPh sb="0" eb="1">
      <t>キョウ</t>
    </rPh>
    <rPh sb="1" eb="3">
      <t>メンセキ</t>
    </rPh>
    <phoneticPr fontId="28"/>
  </si>
  <si>
    <t>上部工</t>
    <rPh sb="0" eb="3">
      <t>ジョウブコウ</t>
    </rPh>
    <phoneticPr fontId="28"/>
  </si>
  <si>
    <t>上部工</t>
    <rPh sb="0" eb="2">
      <t>ジョウブ</t>
    </rPh>
    <rPh sb="2" eb="3">
      <t>コウ</t>
    </rPh>
    <phoneticPr fontId="28"/>
  </si>
  <si>
    <t>補修・補強材の補修（鋼板）</t>
    <rPh sb="0" eb="2">
      <t>ホシュウ</t>
    </rPh>
    <rPh sb="3" eb="6">
      <t>ホキョウザイ</t>
    </rPh>
    <rPh sb="7" eb="9">
      <t>ホシュウ</t>
    </rPh>
    <rPh sb="10" eb="12">
      <t>コウハン</t>
    </rPh>
    <phoneticPr fontId="28"/>
  </si>
  <si>
    <t>橋面積1m2当たり（×0.8）</t>
    <rPh sb="0" eb="1">
      <t>キョウ</t>
    </rPh>
    <rPh sb="1" eb="3">
      <t>メンセキ</t>
    </rPh>
    <rPh sb="6" eb="7">
      <t>アタ</t>
    </rPh>
    <phoneticPr fontId="28"/>
  </si>
  <si>
    <t>×0.8</t>
    <phoneticPr fontId="28"/>
  </si>
  <si>
    <t>鋼板</t>
    <rPh sb="0" eb="2">
      <t>コウハン</t>
    </rPh>
    <phoneticPr fontId="28"/>
  </si>
  <si>
    <t>補修・補強材の補修（被覆材）</t>
    <rPh sb="0" eb="2">
      <t>ホシュウ</t>
    </rPh>
    <rPh sb="3" eb="6">
      <t>ホキョウザイ</t>
    </rPh>
    <rPh sb="7" eb="9">
      <t>ホシュウ</t>
    </rPh>
    <rPh sb="10" eb="12">
      <t>ヒフク</t>
    </rPh>
    <rPh sb="12" eb="13">
      <t>ザイ</t>
    </rPh>
    <phoneticPr fontId="28"/>
  </si>
  <si>
    <t>被覆材</t>
    <rPh sb="0" eb="2">
      <t>ヒフク</t>
    </rPh>
    <rPh sb="2" eb="3">
      <t>ザイ</t>
    </rPh>
    <phoneticPr fontId="28"/>
  </si>
  <si>
    <t>地覆補修</t>
    <rPh sb="0" eb="2">
      <t>ジフク</t>
    </rPh>
    <rPh sb="2" eb="4">
      <t>ホシュウ</t>
    </rPh>
    <phoneticPr fontId="28"/>
  </si>
  <si>
    <t>橋面積1m2当たり（×0.1）</t>
    <rPh sb="0" eb="1">
      <t>キョウ</t>
    </rPh>
    <rPh sb="1" eb="3">
      <t>メンセキ</t>
    </rPh>
    <rPh sb="6" eb="7">
      <t>アタ</t>
    </rPh>
    <phoneticPr fontId="28"/>
  </si>
  <si>
    <t>×0.1</t>
    <phoneticPr fontId="28"/>
  </si>
  <si>
    <t>地覆</t>
    <rPh sb="0" eb="2">
      <t>ジフク</t>
    </rPh>
    <phoneticPr fontId="28"/>
  </si>
  <si>
    <t>5,7,8,11,22</t>
    <phoneticPr fontId="28"/>
  </si>
  <si>
    <t>橋長1m当たり（×2）</t>
    <rPh sb="0" eb="2">
      <t>キョウチョウ</t>
    </rPh>
    <rPh sb="4" eb="5">
      <t>ア</t>
    </rPh>
    <phoneticPr fontId="28"/>
  </si>
  <si>
    <t>橋長</t>
    <rPh sb="0" eb="2">
      <t>キョウチョウ</t>
    </rPh>
    <phoneticPr fontId="28"/>
  </si>
  <si>
    <t>×2</t>
  </si>
  <si>
    <t>主桁</t>
    <rPh sb="0" eb="1">
      <t>シュ</t>
    </rPh>
    <rPh sb="1" eb="2">
      <t>ケタ</t>
    </rPh>
    <phoneticPr fontId="28"/>
  </si>
  <si>
    <t>下部工</t>
    <rPh sb="0" eb="3">
      <t>カブコウ</t>
    </rPh>
    <phoneticPr fontId="28"/>
  </si>
  <si>
    <t>洗掘補修</t>
    <rPh sb="0" eb="2">
      <t>センクツ</t>
    </rPh>
    <rPh sb="2" eb="4">
      <t>ホシュウ</t>
    </rPh>
    <phoneticPr fontId="28"/>
  </si>
  <si>
    <t>1橋当たり</t>
    <rPh sb="1" eb="2">
      <t>キョウ</t>
    </rPh>
    <rPh sb="2" eb="3">
      <t>アタ</t>
    </rPh>
    <phoneticPr fontId="28"/>
  </si>
  <si>
    <t>1橋</t>
    <rPh sb="1" eb="2">
      <t>キョウ</t>
    </rPh>
    <phoneticPr fontId="28"/>
  </si>
  <si>
    <t>基礎</t>
    <rPh sb="0" eb="2">
      <t>キソ</t>
    </rPh>
    <phoneticPr fontId="28"/>
  </si>
  <si>
    <t>橋台</t>
    <rPh sb="0" eb="2">
      <t>キョウダイ</t>
    </rPh>
    <phoneticPr fontId="28"/>
  </si>
  <si>
    <t>施設番号035</t>
    <rPh sb="0" eb="2">
      <t>シセツ</t>
    </rPh>
    <rPh sb="2" eb="4">
      <t>バンゴウ</t>
    </rPh>
    <phoneticPr fontId="28"/>
  </si>
  <si>
    <t>高欄・防護柵</t>
    <rPh sb="0" eb="2">
      <t>コウラン</t>
    </rPh>
    <rPh sb="3" eb="5">
      <t>ボウゴ</t>
    </rPh>
    <rPh sb="5" eb="6">
      <t>サク</t>
    </rPh>
    <phoneticPr fontId="28"/>
  </si>
  <si>
    <t>ガードレールの取替</t>
    <rPh sb="7" eb="9">
      <t>トリカエ</t>
    </rPh>
    <phoneticPr fontId="28"/>
  </si>
  <si>
    <t>×2</t>
    <phoneticPr fontId="28"/>
  </si>
  <si>
    <t>1,22</t>
    <phoneticPr fontId="28"/>
  </si>
  <si>
    <t>ガードパイプの取替</t>
    <rPh sb="7" eb="9">
      <t>トリカエ</t>
    </rPh>
    <phoneticPr fontId="28"/>
  </si>
  <si>
    <t>1,4,22</t>
    <phoneticPr fontId="28"/>
  </si>
  <si>
    <t>FC（ダクタイル高欄）に取替</t>
    <rPh sb="8" eb="10">
      <t>コウラン</t>
    </rPh>
    <rPh sb="12" eb="14">
      <t>トリカエ</t>
    </rPh>
    <phoneticPr fontId="28"/>
  </si>
  <si>
    <t>1,5,7,10,22</t>
    <phoneticPr fontId="28"/>
  </si>
  <si>
    <t>有効幅員1m当たり（径間数考慮）</t>
    <rPh sb="0" eb="2">
      <t>ユウコウ</t>
    </rPh>
    <rPh sb="2" eb="4">
      <t>フクイン</t>
    </rPh>
    <rPh sb="6" eb="7">
      <t>ア</t>
    </rPh>
    <phoneticPr fontId="28"/>
  </si>
  <si>
    <t>有効幅員</t>
    <rPh sb="0" eb="2">
      <t>ユウコウ</t>
    </rPh>
    <rPh sb="2" eb="4">
      <t>フクイン</t>
    </rPh>
    <phoneticPr fontId="28"/>
  </si>
  <si>
    <t>径間数</t>
    <rPh sb="0" eb="2">
      <t>ケイカン</t>
    </rPh>
    <rPh sb="2" eb="3">
      <t>スウ</t>
    </rPh>
    <phoneticPr fontId="28"/>
  </si>
  <si>
    <t>伸縮装置</t>
    <rPh sb="0" eb="2">
      <t>シンシュク</t>
    </rPh>
    <rPh sb="2" eb="4">
      <t>ソウチ</t>
    </rPh>
    <phoneticPr fontId="28"/>
  </si>
  <si>
    <t>部分舗装（アスファルト）（路面の凹凸）</t>
    <rPh sb="0" eb="2">
      <t>ブブン</t>
    </rPh>
    <rPh sb="2" eb="4">
      <t>ホソウ</t>
    </rPh>
    <rPh sb="13" eb="15">
      <t>ロメン</t>
    </rPh>
    <rPh sb="16" eb="18">
      <t>オウトツ</t>
    </rPh>
    <phoneticPr fontId="28"/>
  </si>
  <si>
    <t>有効幅員1m当たり（×2）</t>
    <rPh sb="0" eb="2">
      <t>ユウコウ</t>
    </rPh>
    <rPh sb="2" eb="4">
      <t>フクイン</t>
    </rPh>
    <rPh sb="6" eb="7">
      <t>ア</t>
    </rPh>
    <phoneticPr fontId="28"/>
  </si>
  <si>
    <t>舗装</t>
    <rPh sb="0" eb="2">
      <t>ホソウ</t>
    </rPh>
    <phoneticPr fontId="28"/>
  </si>
  <si>
    <t>支承1基当たり</t>
    <rPh sb="0" eb="2">
      <t>シショウ</t>
    </rPh>
    <rPh sb="3" eb="4">
      <t>キ</t>
    </rPh>
    <rPh sb="4" eb="5">
      <t>アタ</t>
    </rPh>
    <phoneticPr fontId="28"/>
  </si>
  <si>
    <t>支承数</t>
    <rPh sb="0" eb="2">
      <t>シショウ</t>
    </rPh>
    <rPh sb="2" eb="3">
      <t>スウ</t>
    </rPh>
    <phoneticPr fontId="28"/>
  </si>
  <si>
    <t>落橋防止システムの補修</t>
    <rPh sb="0" eb="2">
      <t>ラッキョウ</t>
    </rPh>
    <rPh sb="2" eb="4">
      <t>ボウシ</t>
    </rPh>
    <rPh sb="9" eb="11">
      <t>ホシュウ</t>
    </rPh>
    <phoneticPr fontId="28"/>
  </si>
  <si>
    <t>落橋防止システム</t>
    <rPh sb="0" eb="4">
      <t>ラッキョウボウシ</t>
    </rPh>
    <phoneticPr fontId="28"/>
  </si>
  <si>
    <t>補修足場</t>
    <rPh sb="0" eb="2">
      <t>ホシュウ</t>
    </rPh>
    <rPh sb="2" eb="4">
      <t>アシバ</t>
    </rPh>
    <phoneticPr fontId="28"/>
  </si>
  <si>
    <t>施設番号124</t>
    <rPh sb="0" eb="2">
      <t>シセツ</t>
    </rPh>
    <rPh sb="2" eb="4">
      <t>バンゴウ</t>
    </rPh>
    <phoneticPr fontId="28"/>
  </si>
  <si>
    <t>施設番号102</t>
    <rPh sb="0" eb="2">
      <t>シセツ</t>
    </rPh>
    <rPh sb="2" eb="4">
      <t>バンゴウ</t>
    </rPh>
    <phoneticPr fontId="28"/>
  </si>
  <si>
    <t>橋脚</t>
    <rPh sb="0" eb="2">
      <t>キョウキャク</t>
    </rPh>
    <phoneticPr fontId="28"/>
  </si>
  <si>
    <t>施設番号101</t>
    <rPh sb="0" eb="2">
      <t>シセツ</t>
    </rPh>
    <rPh sb="2" eb="4">
      <t>バンゴウ</t>
    </rPh>
    <phoneticPr fontId="28"/>
  </si>
  <si>
    <t>橋面積1m2当たり（×0.3）</t>
    <rPh sb="0" eb="1">
      <t>キョウ</t>
    </rPh>
    <rPh sb="1" eb="3">
      <t>メンセキ</t>
    </rPh>
    <rPh sb="6" eb="7">
      <t>アタ</t>
    </rPh>
    <phoneticPr fontId="28"/>
  </si>
  <si>
    <t>×0.3</t>
    <phoneticPr fontId="28"/>
  </si>
  <si>
    <t>祇園橋歩道橋</t>
  </si>
  <si>
    <t>足場工（桁下高2m以上）</t>
    <rPh sb="0" eb="3">
      <t>アシバコウ</t>
    </rPh>
    <rPh sb="4" eb="5">
      <t>ケタ</t>
    </rPh>
    <rPh sb="5" eb="6">
      <t>シタ</t>
    </rPh>
    <rPh sb="6" eb="7">
      <t>タカ</t>
    </rPh>
    <rPh sb="9" eb="11">
      <t>イジョウ</t>
    </rPh>
    <phoneticPr fontId="28"/>
  </si>
  <si>
    <t>地覆（主桁の漏水・滞水）</t>
    <rPh sb="0" eb="2">
      <t>ジフク</t>
    </rPh>
    <rPh sb="3" eb="4">
      <t>シュ</t>
    </rPh>
    <rPh sb="4" eb="5">
      <t>ケタ</t>
    </rPh>
    <rPh sb="6" eb="8">
      <t>ロウスイ</t>
    </rPh>
    <rPh sb="9" eb="11">
      <t>タイスイ</t>
    </rPh>
    <phoneticPr fontId="28"/>
  </si>
  <si>
    <t>支承種類</t>
    <rPh sb="0" eb="2">
      <t>シショウ</t>
    </rPh>
    <rPh sb="2" eb="4">
      <t>シュルイ</t>
    </rPh>
    <phoneticPr fontId="21"/>
  </si>
  <si>
    <t>Gr</t>
    <phoneticPr fontId="21"/>
  </si>
  <si>
    <t>Gp</t>
    <phoneticPr fontId="21"/>
  </si>
  <si>
    <t>人道橋</t>
    <rPh sb="0" eb="2">
      <t>ジンドウ</t>
    </rPh>
    <rPh sb="2" eb="3">
      <t>キョウ</t>
    </rPh>
    <phoneticPr fontId="28"/>
  </si>
  <si>
    <t>車道橋</t>
    <rPh sb="0" eb="2">
      <t>シャドウ</t>
    </rPh>
    <rPh sb="2" eb="3">
      <t>キョウ</t>
    </rPh>
    <phoneticPr fontId="28"/>
  </si>
  <si>
    <t>鋼製支承の再塗装（鋼製板支承）</t>
    <rPh sb="0" eb="2">
      <t>コウセイ</t>
    </rPh>
    <rPh sb="2" eb="4">
      <t>シショウ</t>
    </rPh>
    <rPh sb="5" eb="8">
      <t>サイトソウ</t>
    </rPh>
    <rPh sb="9" eb="11">
      <t>コウセイ</t>
    </rPh>
    <rPh sb="11" eb="12">
      <t>イタ</t>
    </rPh>
    <rPh sb="12" eb="14">
      <t>シショウ</t>
    </rPh>
    <phoneticPr fontId="28"/>
  </si>
  <si>
    <t>鋼製支承の再塗装（鋼製線支承）</t>
    <rPh sb="0" eb="2">
      <t>コウセイ</t>
    </rPh>
    <rPh sb="2" eb="4">
      <t>シショウ</t>
    </rPh>
    <rPh sb="5" eb="8">
      <t>サイトソウ</t>
    </rPh>
    <rPh sb="9" eb="11">
      <t>コウセイ</t>
    </rPh>
    <rPh sb="11" eb="12">
      <t>セン</t>
    </rPh>
    <rPh sb="12" eb="14">
      <t>シショウ</t>
    </rPh>
    <phoneticPr fontId="28"/>
  </si>
  <si>
    <t>Co</t>
    <phoneticPr fontId="21"/>
  </si>
  <si>
    <t>補修・補強材の補修（Co）</t>
    <rPh sb="0" eb="2">
      <t>ホシュウ</t>
    </rPh>
    <rPh sb="3" eb="6">
      <t>ホキョウザイ</t>
    </rPh>
    <rPh sb="7" eb="9">
      <t>ホシュウ</t>
    </rPh>
    <phoneticPr fontId="28"/>
  </si>
  <si>
    <t>ゴム沓</t>
    <rPh sb="2" eb="3">
      <t>クツ</t>
    </rPh>
    <phoneticPr fontId="21"/>
  </si>
  <si>
    <t>鋼製板支承</t>
  </si>
  <si>
    <t>鋼製線支承</t>
  </si>
  <si>
    <t>橋梁塗装工</t>
    <rPh sb="0" eb="2">
      <t>キョウリョウ</t>
    </rPh>
    <rPh sb="2" eb="5">
      <t>トソウコウ</t>
    </rPh>
    <phoneticPr fontId="28"/>
  </si>
  <si>
    <t>高欄・防護柵の取替</t>
    <rPh sb="0" eb="2">
      <t>コウラン</t>
    </rPh>
    <rPh sb="3" eb="6">
      <t>ボウゴサク</t>
    </rPh>
    <rPh sb="7" eb="9">
      <t>トリカエ</t>
    </rPh>
    <phoneticPr fontId="28"/>
  </si>
  <si>
    <t>伸縮装置の取替工（突合せタイプ）歩道</t>
    <rPh sb="0" eb="2">
      <t>シンシュク</t>
    </rPh>
    <rPh sb="2" eb="4">
      <t>ソウチ</t>
    </rPh>
    <rPh sb="5" eb="7">
      <t>トリカエ</t>
    </rPh>
    <rPh sb="7" eb="8">
      <t>コウ</t>
    </rPh>
    <rPh sb="9" eb="11">
      <t>ツキアワ</t>
    </rPh>
    <rPh sb="16" eb="18">
      <t>ホドウ</t>
    </rPh>
    <phoneticPr fontId="28"/>
  </si>
  <si>
    <t>伸縮装置の取替工（荷重支持型）車道</t>
    <rPh sb="0" eb="2">
      <t>シンシュク</t>
    </rPh>
    <rPh sb="2" eb="4">
      <t>ソウチ</t>
    </rPh>
    <rPh sb="5" eb="7">
      <t>トリカエ</t>
    </rPh>
    <rPh sb="7" eb="8">
      <t>コウ</t>
    </rPh>
    <rPh sb="9" eb="11">
      <t>カジュウ</t>
    </rPh>
    <rPh sb="11" eb="13">
      <t>シジ</t>
    </rPh>
    <rPh sb="13" eb="14">
      <t>カタ</t>
    </rPh>
    <rPh sb="15" eb="17">
      <t>シャドウ</t>
    </rPh>
    <phoneticPr fontId="28"/>
  </si>
  <si>
    <t>伸縮装置の取替工</t>
    <rPh sb="0" eb="2">
      <t>シンシュク</t>
    </rPh>
    <rPh sb="2" eb="4">
      <t>ソウチ</t>
    </rPh>
    <rPh sb="5" eb="7">
      <t>トリカエ</t>
    </rPh>
    <rPh sb="7" eb="8">
      <t>コウ</t>
    </rPh>
    <phoneticPr fontId="28"/>
  </si>
  <si>
    <t>全面再舗装（アスファルト）防水工込み（舗装の異常）</t>
  </si>
  <si>
    <t>部分舗装</t>
    <rPh sb="0" eb="2">
      <t>ブブン</t>
    </rPh>
    <rPh sb="2" eb="4">
      <t>ホソウ</t>
    </rPh>
    <phoneticPr fontId="28"/>
  </si>
  <si>
    <t>全面再舗装</t>
    <phoneticPr fontId="21"/>
  </si>
  <si>
    <t>部分舗装</t>
  </si>
  <si>
    <t>高欄・防護柵の取替</t>
  </si>
  <si>
    <t>鋼製支承の再塗装</t>
    <rPh sb="0" eb="2">
      <t>コウセイ</t>
    </rPh>
    <rPh sb="2" eb="4">
      <t>シショウ</t>
    </rPh>
    <rPh sb="5" eb="8">
      <t>サイトソウ</t>
    </rPh>
    <phoneticPr fontId="28"/>
  </si>
  <si>
    <t>補修・補強材の補修</t>
    <rPh sb="0" eb="2">
      <t>ホシュウ</t>
    </rPh>
    <rPh sb="3" eb="6">
      <t>ホキョウザイ</t>
    </rPh>
    <rPh sb="7" eb="9">
      <t>ホシュウ</t>
    </rPh>
    <phoneticPr fontId="28"/>
  </si>
  <si>
    <t>水切り設置工</t>
    <rPh sb="0" eb="2">
      <t>ミズキ</t>
    </rPh>
    <rPh sb="3" eb="5">
      <t>セッチ</t>
    </rPh>
    <rPh sb="5" eb="6">
      <t>コウ</t>
    </rPh>
    <phoneticPr fontId="28"/>
  </si>
  <si>
    <t>ひびわれ補修工、断面修復工</t>
  </si>
  <si>
    <t>ひびわれ補修工、断面修復工</t>
    <rPh sb="4" eb="6">
      <t>ホシュウ</t>
    </rPh>
    <rPh sb="6" eb="7">
      <t>コウ</t>
    </rPh>
    <phoneticPr fontId="28"/>
  </si>
  <si>
    <t>橋台（朸小野１号橋）洗掘補修（その他・湧水）</t>
    <rPh sb="0" eb="2">
      <t>キョウダイ</t>
    </rPh>
    <phoneticPr fontId="28"/>
  </si>
  <si>
    <t>橋台部分補修</t>
    <rPh sb="0" eb="2">
      <t>キョウダイ</t>
    </rPh>
    <rPh sb="2" eb="4">
      <t>ブブン</t>
    </rPh>
    <rPh sb="4" eb="6">
      <t>ホシュウ</t>
    </rPh>
    <phoneticPr fontId="21"/>
  </si>
  <si>
    <t>ひびわれ補修工、断面修復工、全面再舗装</t>
  </si>
  <si>
    <t>ひびわれ補修工、断面修復工、部分舗装</t>
  </si>
  <si>
    <t>ひびわれ補修工、断面修復工、鋼製支承の再塗装</t>
  </si>
  <si>
    <t>ひびわれ補修工、断面修復工、高欄・防護柵の取替</t>
  </si>
  <si>
    <t>橋梁塗装工、鋼製支承の再塗装</t>
  </si>
  <si>
    <t>橋梁塗装工、鋼製支承の再塗装、伸縮装置の取替工</t>
  </si>
  <si>
    <t>主桁（河内川橋）補修・補強材の補修（被覆材）</t>
    <rPh sb="0" eb="1">
      <t>シュ</t>
    </rPh>
    <rPh sb="1" eb="2">
      <t>ケタ</t>
    </rPh>
    <phoneticPr fontId="28"/>
  </si>
  <si>
    <t>別府市管理橋梁　個別施設計画一覧表</t>
    <rPh sb="0" eb="3">
      <t>ベップシ</t>
    </rPh>
    <rPh sb="3" eb="5">
      <t>カンリ</t>
    </rPh>
    <rPh sb="5" eb="7">
      <t>キョウリョウ</t>
    </rPh>
    <rPh sb="8" eb="10">
      <t>コベツ</t>
    </rPh>
    <rPh sb="10" eb="12">
      <t>シセツ</t>
    </rPh>
    <rPh sb="12" eb="14">
      <t>ケイカク</t>
    </rPh>
    <rPh sb="14" eb="17">
      <t>イチランヒョウ</t>
    </rPh>
    <phoneticPr fontId="23"/>
  </si>
  <si>
    <t>No.</t>
    <phoneticPr fontId="21"/>
  </si>
  <si>
    <t>供用
年数</t>
    <rPh sb="0" eb="2">
      <t>キョウヨウ</t>
    </rPh>
    <rPh sb="3" eb="5">
      <t>ネンスウ</t>
    </rPh>
    <phoneticPr fontId="23"/>
  </si>
  <si>
    <t>点検
年度
(最新)</t>
    <rPh sb="0" eb="2">
      <t>テンケン</t>
    </rPh>
    <rPh sb="3" eb="5">
      <t>ネンド</t>
    </rPh>
    <rPh sb="7" eb="9">
      <t>サイシン</t>
    </rPh>
    <phoneticPr fontId="23"/>
  </si>
  <si>
    <t>橋梁の
健全性</t>
    <rPh sb="0" eb="2">
      <t>キョウリョウ</t>
    </rPh>
    <rPh sb="4" eb="7">
      <t>ケンゼンセイ</t>
    </rPh>
    <phoneticPr fontId="23"/>
  </si>
  <si>
    <t>主な対策内容</t>
    <rPh sb="0" eb="1">
      <t>オモ</t>
    </rPh>
    <rPh sb="2" eb="4">
      <t>タイサク</t>
    </rPh>
    <rPh sb="4" eb="6">
      <t>ナイヨウ</t>
    </rPh>
    <phoneticPr fontId="23"/>
  </si>
  <si>
    <t>施設
番号</t>
    <rPh sb="0" eb="2">
      <t>シセツ</t>
    </rPh>
    <rPh sb="3" eb="5">
      <t>バンゴウ</t>
    </rPh>
    <phoneticPr fontId="21"/>
  </si>
  <si>
    <t>架設
年次</t>
    <rPh sb="0" eb="2">
      <t>カセツ</t>
    </rPh>
    <rPh sb="3" eb="5">
      <t>ネンジ</t>
    </rPh>
    <phoneticPr fontId="23"/>
  </si>
  <si>
    <t>　　　・対策費用には定期点検費用を含まない。</t>
    <rPh sb="4" eb="6">
      <t>タイサク</t>
    </rPh>
    <rPh sb="6" eb="8">
      <t>ヒヨウ</t>
    </rPh>
    <rPh sb="10" eb="12">
      <t>テイキ</t>
    </rPh>
    <rPh sb="12" eb="14">
      <t>テンケン</t>
    </rPh>
    <rPh sb="14" eb="16">
      <t>ヒヨウ</t>
    </rPh>
    <rPh sb="17" eb="18">
      <t>フク</t>
    </rPh>
    <phoneticPr fontId="21"/>
  </si>
  <si>
    <t>　　　・定期点検費用は、56,000千円を見込む。</t>
    <rPh sb="4" eb="6">
      <t>テイキ</t>
    </rPh>
    <rPh sb="6" eb="8">
      <t>テンケン</t>
    </rPh>
    <rPh sb="8" eb="10">
      <t>ヒヨウ</t>
    </rPh>
    <rPh sb="18" eb="20">
      <t>センエン</t>
    </rPh>
    <rPh sb="21" eb="23">
      <t>ミコ</t>
    </rPh>
    <phoneticPr fontId="21"/>
  </si>
  <si>
    <t>注）・定期点検は5年毎に全橋を対象として実施する。（2024年、2029年）</t>
    <rPh sb="0" eb="1">
      <t>チュウ</t>
    </rPh>
    <phoneticPr fontId="21"/>
  </si>
  <si>
    <t>　　　・対策費用は、過去の実績を基に算出したものであり、実際にかかる費用を特定したものではない。</t>
    <rPh sb="4" eb="6">
      <t>タイサク</t>
    </rPh>
    <rPh sb="6" eb="8">
      <t>ヒヨウ</t>
    </rPh>
    <rPh sb="10" eb="12">
      <t>カコ</t>
    </rPh>
    <rPh sb="13" eb="15">
      <t>ジッセキ</t>
    </rPh>
    <rPh sb="16" eb="17">
      <t>モト</t>
    </rPh>
    <rPh sb="18" eb="20">
      <t>サンシュツ</t>
    </rPh>
    <rPh sb="28" eb="30">
      <t>ジッサイ</t>
    </rPh>
    <rPh sb="34" eb="36">
      <t>ヒヨウ</t>
    </rPh>
    <rPh sb="37" eb="39">
      <t>トクテイ</t>
    </rPh>
    <phoneticPr fontId="21"/>
  </si>
  <si>
    <t>初年度</t>
    <rPh sb="0" eb="3">
      <t>ショネンド</t>
    </rPh>
    <phoneticPr fontId="21"/>
  </si>
  <si>
    <t>同一予算</t>
    <rPh sb="0" eb="2">
      <t>ドウイツ</t>
    </rPh>
    <rPh sb="2" eb="4">
      <t>ヨサン</t>
    </rPh>
    <phoneticPr fontId="21"/>
  </si>
  <si>
    <t>各年度</t>
    <rPh sb="0" eb="3">
      <t>カクネンド</t>
    </rPh>
    <phoneticPr fontId="21"/>
  </si>
  <si>
    <t>同一予算金額</t>
    <rPh sb="0" eb="2">
      <t>ドウイツ</t>
    </rPh>
    <rPh sb="2" eb="4">
      <t>ヨサン</t>
    </rPh>
    <rPh sb="4" eb="6">
      <t>キンガク</t>
    </rPh>
    <phoneticPr fontId="21"/>
  </si>
  <si>
    <t>各年度1年目</t>
    <rPh sb="0" eb="3">
      <t>カクネンド</t>
    </rPh>
    <rPh sb="4" eb="6">
      <t>ネンメ</t>
    </rPh>
    <phoneticPr fontId="21"/>
  </si>
  <si>
    <t>各年度2年目</t>
    <rPh sb="0" eb="3">
      <t>カクネンド</t>
    </rPh>
    <rPh sb="4" eb="6">
      <t>ネンメ</t>
    </rPh>
    <phoneticPr fontId="21"/>
  </si>
  <si>
    <t>各年度3年目</t>
    <rPh sb="0" eb="3">
      <t>カクネンド</t>
    </rPh>
    <rPh sb="4" eb="6">
      <t>ネンメ</t>
    </rPh>
    <phoneticPr fontId="21"/>
  </si>
  <si>
    <t>各年度4年目</t>
    <rPh sb="0" eb="3">
      <t>カクネンド</t>
    </rPh>
    <rPh sb="4" eb="6">
      <t>ネンメ</t>
    </rPh>
    <phoneticPr fontId="21"/>
  </si>
  <si>
    <t>各年度5年目</t>
    <rPh sb="0" eb="3">
      <t>カクネンド</t>
    </rPh>
    <rPh sb="4" eb="6">
      <t>ネンメ</t>
    </rPh>
    <phoneticPr fontId="21"/>
  </si>
  <si>
    <t>各年度6年目</t>
    <rPh sb="0" eb="3">
      <t>カクネンド</t>
    </rPh>
    <rPh sb="4" eb="6">
      <t>ネンメ</t>
    </rPh>
    <phoneticPr fontId="21"/>
  </si>
  <si>
    <t>各年度7年目</t>
    <rPh sb="0" eb="3">
      <t>カクネンド</t>
    </rPh>
    <rPh sb="4" eb="6">
      <t>ネンメ</t>
    </rPh>
    <phoneticPr fontId="21"/>
  </si>
  <si>
    <t>各年度8年目</t>
    <rPh sb="0" eb="3">
      <t>カクネンド</t>
    </rPh>
    <rPh sb="4" eb="6">
      <t>ネンメ</t>
    </rPh>
    <phoneticPr fontId="21"/>
  </si>
  <si>
    <t>各年度9年目</t>
    <rPh sb="0" eb="3">
      <t>カクネンド</t>
    </rPh>
    <rPh sb="4" eb="6">
      <t>ネンメ</t>
    </rPh>
    <phoneticPr fontId="21"/>
  </si>
  <si>
    <t>各年度10年目</t>
    <rPh sb="0" eb="3">
      <t>カクネンド</t>
    </rPh>
    <rPh sb="5" eb="7">
      <t>ネンメ</t>
    </rPh>
    <phoneticPr fontId="21"/>
  </si>
  <si>
    <t>定期点検費用</t>
    <rPh sb="0" eb="2">
      <t>テイキ</t>
    </rPh>
    <rPh sb="2" eb="4">
      <t>テンケン</t>
    </rPh>
    <rPh sb="4" eb="6">
      <t>ヒヨウ</t>
    </rPh>
    <phoneticPr fontId="21"/>
  </si>
  <si>
    <t>点検年度</t>
    <rPh sb="0" eb="2">
      <t>テンケン</t>
    </rPh>
    <rPh sb="2" eb="4">
      <t>ネンド</t>
    </rPh>
    <phoneticPr fontId="21"/>
  </si>
  <si>
    <t>上部工</t>
    <rPh sb="0" eb="2">
      <t>ジョウブ</t>
    </rPh>
    <rPh sb="2" eb="3">
      <t>コウ</t>
    </rPh>
    <phoneticPr fontId="23"/>
  </si>
  <si>
    <t>下部工</t>
    <rPh sb="0" eb="3">
      <t>カブコウ</t>
    </rPh>
    <phoneticPr fontId="23"/>
  </si>
  <si>
    <t>基　　礎</t>
    <rPh sb="0" eb="1">
      <t>モト</t>
    </rPh>
    <rPh sb="3" eb="4">
      <t>イシズエ</t>
    </rPh>
    <phoneticPr fontId="23"/>
  </si>
  <si>
    <t>利用種別</t>
    <rPh sb="0" eb="2">
      <t>リヨウ</t>
    </rPh>
    <rPh sb="2" eb="4">
      <t>シュベツ</t>
    </rPh>
    <phoneticPr fontId="21"/>
  </si>
  <si>
    <t>桁下高</t>
    <rPh sb="0" eb="1">
      <t>ケタ</t>
    </rPh>
    <rPh sb="1" eb="2">
      <t>シタ</t>
    </rPh>
    <rPh sb="2" eb="3">
      <t>タカ</t>
    </rPh>
    <phoneticPr fontId="21"/>
  </si>
  <si>
    <t>対策費用
(円)</t>
    <rPh sb="0" eb="2">
      <t>タイサク</t>
    </rPh>
    <rPh sb="2" eb="4">
      <t>ヒヨウ</t>
    </rPh>
    <rPh sb="6" eb="7">
      <t>エン</t>
    </rPh>
    <phoneticPr fontId="23"/>
  </si>
  <si>
    <t>補修工事費
(円)</t>
    <rPh sb="0" eb="2">
      <t>ホシュウ</t>
    </rPh>
    <rPh sb="2" eb="4">
      <t>コウジ</t>
    </rPh>
    <rPh sb="4" eb="5">
      <t>ヒ</t>
    </rPh>
    <rPh sb="7" eb="8">
      <t>エン</t>
    </rPh>
    <phoneticPr fontId="23"/>
  </si>
  <si>
    <t>浜脇中学校歩道橋</t>
  </si>
  <si>
    <t>維持管理対応</t>
    <rPh sb="0" eb="2">
      <t>イジ</t>
    </rPh>
    <rPh sb="2" eb="4">
      <t>カンリ</t>
    </rPh>
    <rPh sb="4" eb="6">
      <t>タイオウ</t>
    </rPh>
    <phoneticPr fontId="28"/>
  </si>
  <si>
    <t>健全度ⅡがMしかないとき</t>
    <rPh sb="0" eb="2">
      <t>ケンゼン</t>
    </rPh>
    <rPh sb="2" eb="3">
      <t>ド</t>
    </rPh>
    <phoneticPr fontId="21"/>
  </si>
  <si>
    <t>douituyosan</t>
    <phoneticPr fontId="21"/>
  </si>
  <si>
    <t>kaku1</t>
    <phoneticPr fontId="21"/>
  </si>
  <si>
    <t>kaku2</t>
  </si>
  <si>
    <t>kaku3</t>
  </si>
  <si>
    <t>kaku4</t>
  </si>
  <si>
    <t>kaku5</t>
  </si>
  <si>
    <t>kaku6</t>
  </si>
  <si>
    <t>kaku7</t>
  </si>
  <si>
    <t>kaku8</t>
  </si>
  <si>
    <t>kaku9</t>
  </si>
  <si>
    <t>kaku10</t>
  </si>
  <si>
    <t>kaku11</t>
  </si>
  <si>
    <t>各年度11年目以降</t>
    <rPh sb="0" eb="3">
      <t>カクネンド</t>
    </rPh>
    <rPh sb="5" eb="7">
      <t>ネンメ</t>
    </rPh>
    <rPh sb="7" eb="9">
      <t>イコウ</t>
    </rPh>
    <phoneticPr fontId="21"/>
  </si>
  <si>
    <t>douitukakunin</t>
    <phoneticPr fontId="21"/>
  </si>
  <si>
    <t>kakunedokakunin</t>
    <phoneticPr fontId="21"/>
  </si>
  <si>
    <t>tenkenyosan</t>
    <phoneticPr fontId="21"/>
  </si>
  <si>
    <t>tenkennendo</t>
    <phoneticPr fontId="21"/>
  </si>
  <si>
    <t>5600</t>
  </si>
  <si>
    <t>2024</t>
  </si>
  <si>
    <t>補修工事費計</t>
    <rPh sb="0" eb="2">
      <t>ホシュウ</t>
    </rPh>
    <rPh sb="2" eb="4">
      <t>コウジ</t>
    </rPh>
    <rPh sb="4" eb="5">
      <t>ヒ</t>
    </rPh>
    <rPh sb="5" eb="6">
      <t>ケイ</t>
    </rPh>
    <phoneticPr fontId="21"/>
  </si>
  <si>
    <t>各年度合計</t>
    <rPh sb="0" eb="3">
      <t>カクネンド</t>
    </rPh>
    <rPh sb="3" eb="5">
      <t>ゴウケイ</t>
    </rPh>
    <phoneticPr fontId="21"/>
  </si>
  <si>
    <t>設計</t>
  </si>
  <si>
    <t>工事</t>
  </si>
  <si>
    <t>調査設計費計</t>
    <rPh sb="0" eb="2">
      <t>チョウサ</t>
    </rPh>
    <rPh sb="2" eb="4">
      <t>セッケイ</t>
    </rPh>
    <rPh sb="4" eb="5">
      <t>ヒ</t>
    </rPh>
    <rPh sb="5" eb="6">
      <t>ケイ</t>
    </rPh>
    <phoneticPr fontId="21"/>
  </si>
  <si>
    <t>元</t>
    <rPh sb="0" eb="1">
      <t>モト</t>
    </rPh>
    <phoneticPr fontId="21"/>
  </si>
  <si>
    <t>設計・工事</t>
  </si>
  <si>
    <t>調査設計費
(円)</t>
    <rPh sb="0" eb="2">
      <t>チョウサ</t>
    </rPh>
    <rPh sb="2" eb="4">
      <t>セッケイ</t>
    </rPh>
    <rPh sb="4" eb="5">
      <t>ヒ</t>
    </rPh>
    <rPh sb="7" eb="8">
      <t>エン</t>
    </rPh>
    <phoneticPr fontId="23"/>
  </si>
  <si>
    <t>syonendo</t>
    <phoneticPr fontId="21"/>
  </si>
  <si>
    <t>stocksita</t>
    <phoneticPr fontId="21"/>
  </si>
  <si>
    <t>stockue</t>
    <phoneticPr fontId="21"/>
  </si>
  <si>
    <t>橋長
(m)</t>
    <rPh sb="0" eb="1">
      <t>ハシ</t>
    </rPh>
    <rPh sb="1" eb="2">
      <t>チョウ</t>
    </rPh>
    <phoneticPr fontId="21"/>
  </si>
  <si>
    <t>剥離・
鉄筋露出</t>
    <phoneticPr fontId="28"/>
  </si>
  <si>
    <t>漏水・滞水</t>
    <phoneticPr fontId="28"/>
  </si>
  <si>
    <t>―</t>
    <phoneticPr fontId="28"/>
  </si>
  <si>
    <t>舗装の異常</t>
    <phoneticPr fontId="28"/>
  </si>
  <si>
    <t>ひびわれ</t>
    <phoneticPr fontId="28"/>
  </si>
  <si>
    <t>変形・欠損</t>
    <phoneticPr fontId="28"/>
  </si>
  <si>
    <t>変色・劣化</t>
    <phoneticPr fontId="28"/>
  </si>
  <si>
    <t>土砂詰り</t>
    <phoneticPr fontId="28"/>
  </si>
  <si>
    <t>路面の凹凸</t>
    <phoneticPr fontId="28"/>
  </si>
  <si>
    <t>床版
ひびわれ</t>
    <phoneticPr fontId="28"/>
  </si>
  <si>
    <t>うき</t>
    <phoneticPr fontId="28"/>
  </si>
  <si>
    <t>漏水・
遊離石灰</t>
    <phoneticPr fontId="28"/>
  </si>
  <si>
    <t>洗掘</t>
    <phoneticPr fontId="28"/>
  </si>
  <si>
    <t>支承の
機能障害</t>
    <phoneticPr fontId="28"/>
  </si>
  <si>
    <t>ゆるみ・脱落</t>
    <phoneticPr fontId="28"/>
  </si>
  <si>
    <t>破断</t>
    <phoneticPr fontId="28"/>
  </si>
  <si>
    <t>遊間の異常</t>
    <phoneticPr fontId="28"/>
  </si>
  <si>
    <t>定着部の
異常</t>
    <phoneticPr fontId="28"/>
  </si>
  <si>
    <t>変状</t>
    <phoneticPr fontId="28"/>
  </si>
  <si>
    <t>RC</t>
    <phoneticPr fontId="28"/>
  </si>
  <si>
    <t>PC</t>
    <phoneticPr fontId="28"/>
  </si>
  <si>
    <t>防食機能の
劣化・腐食</t>
    <rPh sb="9" eb="11">
      <t>フショク</t>
    </rPh>
    <phoneticPr fontId="28"/>
  </si>
  <si>
    <t>鋼</t>
    <rPh sb="0" eb="1">
      <t>コウ</t>
    </rPh>
    <phoneticPr fontId="28"/>
  </si>
  <si>
    <t>亀裂</t>
    <phoneticPr fontId="28"/>
  </si>
  <si>
    <t>ボックス</t>
    <phoneticPr fontId="28"/>
  </si>
  <si>
    <t>抜け落ち</t>
    <phoneticPr fontId="28"/>
  </si>
  <si>
    <t>その他
()</t>
    <phoneticPr fontId="28"/>
  </si>
  <si>
    <t>異常な音
・振動</t>
    <phoneticPr fontId="28"/>
  </si>
  <si>
    <t>異常なたわみ</t>
    <phoneticPr fontId="28"/>
  </si>
  <si>
    <t>沈下・移動
・傾斜</t>
    <phoneticPr fontId="28"/>
  </si>
  <si>
    <t>対策年度（　設計：調査設計　　工事：補修工事　　点検：定期点検　）</t>
    <phoneticPr fontId="21"/>
  </si>
  <si>
    <t>個別施設計画一覧表（シミュレーション）</t>
    <rPh sb="0" eb="2">
      <t>コベツ</t>
    </rPh>
    <rPh sb="2" eb="4">
      <t>シセツ</t>
    </rPh>
    <rPh sb="4" eb="6">
      <t>ケイカク</t>
    </rPh>
    <rPh sb="6" eb="9">
      <t>イチランヒョウ</t>
    </rPh>
    <phoneticPr fontId="23"/>
  </si>
  <si>
    <t>1</t>
  </si>
  <si>
    <t>対策費用
(千円)</t>
    <rPh sb="0" eb="2">
      <t>タイサク</t>
    </rPh>
    <rPh sb="2" eb="4">
      <t>ヒヨウ</t>
    </rPh>
    <rPh sb="6" eb="7">
      <t>セン</t>
    </rPh>
    <rPh sb="7" eb="8">
      <t>エン</t>
    </rPh>
    <phoneticPr fontId="23"/>
  </si>
  <si>
    <t>補修・補強材の
変状()</t>
    <rPh sb="0" eb="2">
      <t>ホシュウ</t>
    </rPh>
    <rPh sb="3" eb="5">
      <t>ホキョウ</t>
    </rPh>
    <rPh sb="5" eb="6">
      <t>ザイ</t>
    </rPh>
    <rPh sb="8" eb="10">
      <t>ヘンジョウ</t>
    </rPh>
    <phoneticPr fontId="28"/>
  </si>
  <si>
    <t>高欄・防護柵種類</t>
    <rPh sb="0" eb="2">
      <t>コウラン</t>
    </rPh>
    <rPh sb="6" eb="8">
      <t>シュルイ</t>
    </rPh>
    <phoneticPr fontId="21"/>
  </si>
  <si>
    <t>検索</t>
    <rPh sb="0" eb="2">
      <t>ケンサク</t>
    </rPh>
    <phoneticPr fontId="21"/>
  </si>
  <si>
    <t>特性値</t>
    <rPh sb="0" eb="3">
      <t>トクセイチ</t>
    </rPh>
    <phoneticPr fontId="28"/>
  </si>
  <si>
    <t>上部工,下部工</t>
    <rPh sb="0" eb="2">
      <t>ジョウブ</t>
    </rPh>
    <rPh sb="2" eb="3">
      <t>コウ</t>
    </rPh>
    <rPh sb="4" eb="7">
      <t>カブコウ</t>
    </rPh>
    <phoneticPr fontId="28"/>
  </si>
  <si>
    <t>特性</t>
    <rPh sb="0" eb="2">
      <t>トクセイ</t>
    </rPh>
    <phoneticPr fontId="28"/>
  </si>
  <si>
    <t>2m以上</t>
    <rPh sb="2" eb="4">
      <t>イジョウ</t>
    </rPh>
    <phoneticPr fontId="28"/>
  </si>
  <si>
    <t>補修補強</t>
    <phoneticPr fontId="21"/>
  </si>
  <si>
    <t>5,6,7,8,11,16,17,22</t>
    <phoneticPr fontId="28"/>
  </si>
  <si>
    <t>1,15,18</t>
    <phoneticPr fontId="21"/>
  </si>
  <si>
    <t>1,18,22</t>
    <phoneticPr fontId="28"/>
  </si>
  <si>
    <t>落防</t>
    <rPh sb="0" eb="2">
      <t>ラクボウ</t>
    </rPh>
    <phoneticPr fontId="28"/>
  </si>
  <si>
    <t>5,8</t>
    <phoneticPr fontId="28"/>
  </si>
  <si>
    <t>－</t>
    <phoneticPr fontId="21"/>
  </si>
  <si>
    <t>鋼</t>
    <rPh sb="0" eb="1">
      <t>コウ</t>
    </rPh>
    <phoneticPr fontId="21"/>
  </si>
  <si>
    <t>橋種</t>
    <rPh sb="0" eb="2">
      <t>キョウシュ</t>
    </rPh>
    <phoneticPr fontId="21"/>
  </si>
  <si>
    <t>上部工,下部工,地覆</t>
    <rPh sb="0" eb="2">
      <t>ジョウブ</t>
    </rPh>
    <rPh sb="2" eb="3">
      <t>コウ</t>
    </rPh>
    <rPh sb="4" eb="7">
      <t>カブコウ</t>
    </rPh>
    <rPh sb="8" eb="10">
      <t>ジフク</t>
    </rPh>
    <phoneticPr fontId="28"/>
  </si>
  <si>
    <t>14,16,19</t>
    <phoneticPr fontId="21"/>
  </si>
  <si>
    <t>-</t>
    <phoneticPr fontId="21"/>
  </si>
  <si>
    <t>ひびわれ補修工、断面修復工、橋梁塗装工</t>
  </si>
  <si>
    <t>高欄・防護柵の取替、全面再舗装、補修・補強材の補修</t>
  </si>
  <si>
    <t>M</t>
    <phoneticPr fontId="21"/>
  </si>
  <si>
    <t>bango</t>
  </si>
  <si>
    <t>namae</t>
  </si>
  <si>
    <t>nagasa</t>
  </si>
  <si>
    <t>hukuin</t>
  </si>
  <si>
    <t>大規模修繕</t>
    <rPh sb="0" eb="3">
      <t>ダイキボ</t>
    </rPh>
    <rPh sb="3" eb="5">
      <t>シュウゼン</t>
    </rPh>
    <phoneticPr fontId="28"/>
  </si>
  <si>
    <t>大規模修繕</t>
    <rPh sb="0" eb="5">
      <t>ダイキボシュウゼン</t>
    </rPh>
    <phoneticPr fontId="28"/>
  </si>
  <si>
    <t>大規模修繕（明礬5号橋）経費除く</t>
    <rPh sb="0" eb="3">
      <t>ダイキボ</t>
    </rPh>
    <rPh sb="3" eb="5">
      <t>シュウゼン</t>
    </rPh>
    <rPh sb="12" eb="14">
      <t>ケイヒ</t>
    </rPh>
    <rPh sb="14" eb="15">
      <t>ノゾ</t>
    </rPh>
    <phoneticPr fontId="28"/>
  </si>
  <si>
    <t>大規模修繕（南田位2号橋）経費除く</t>
    <rPh sb="0" eb="5">
      <t>ダイキボシュウゼン</t>
    </rPh>
    <rPh sb="13" eb="15">
      <t>ケイヒ</t>
    </rPh>
    <rPh sb="15" eb="16">
      <t>ノゾ</t>
    </rPh>
    <phoneticPr fontId="28"/>
  </si>
  <si>
    <t>5,7,8,11,16,22</t>
    <phoneticPr fontId="28"/>
  </si>
  <si>
    <t>※このシートは、シミュレーションの元になります。「条件入力フォーム」へシミュレーションの条件を入力して、[シミュレーション実行]ボタンを押して下さい。</t>
    <rPh sb="25" eb="27">
      <t>ジョウケン</t>
    </rPh>
    <rPh sb="27" eb="29">
      <t>ニュウリョク</t>
    </rPh>
    <rPh sb="44" eb="46">
      <t>ジョウケン</t>
    </rPh>
    <rPh sb="47" eb="49">
      <t>ニュウリョク</t>
    </rPh>
    <rPh sb="61" eb="63">
      <t>ジッコウ</t>
    </rPh>
    <rPh sb="68" eb="69">
      <t>オ</t>
    </rPh>
    <rPh sb="71" eb="72">
      <t>クダ</t>
    </rPh>
    <phoneticPr fontId="21"/>
  </si>
  <si>
    <t>2021</t>
  </si>
  <si>
    <t>5</t>
  </si>
  <si>
    <t>2</t>
  </si>
  <si>
    <t>0.6</t>
  </si>
  <si>
    <t>Ⅰ</t>
    <phoneticPr fontId="23"/>
  </si>
  <si>
    <t>Ⅱ</t>
    <phoneticPr fontId="23"/>
  </si>
  <si>
    <t>Ⅲ</t>
    <phoneticPr fontId="23"/>
  </si>
  <si>
    <t>Ⅳ</t>
    <phoneticPr fontId="23"/>
  </si>
  <si>
    <t>別府橋</t>
  </si>
  <si>
    <t>幹線道路</t>
  </si>
  <si>
    <t>大規模修繕</t>
  </si>
  <si>
    <t>点検</t>
  </si>
  <si>
    <t>北町東別府停車場線</t>
  </si>
  <si>
    <t>南石垣7号線</t>
  </si>
  <si>
    <t>神ノ木1号線</t>
  </si>
  <si>
    <t>中央埋立７号線</t>
  </si>
  <si>
    <t>上向原～扇山線</t>
  </si>
  <si>
    <t>馬場前２号線</t>
  </si>
  <si>
    <t>中浜裏町南新町線</t>
  </si>
  <si>
    <t>登り立１号線</t>
  </si>
  <si>
    <t>坂本～堀田線</t>
  </si>
  <si>
    <t>魚住町東立田町線</t>
  </si>
  <si>
    <t>春木川中須賀線</t>
  </si>
  <si>
    <t>舟木越中迫線</t>
  </si>
  <si>
    <t>鶴見２号線</t>
  </si>
  <si>
    <t>学園通線</t>
  </si>
  <si>
    <t>流川通線</t>
  </si>
  <si>
    <t>石垣別府駅前線</t>
  </si>
  <si>
    <t>十文字原豊岡線</t>
  </si>
  <si>
    <t>照湯２号線</t>
  </si>
  <si>
    <t>中浜筋線</t>
  </si>
  <si>
    <t>朝見１６号線</t>
  </si>
  <si>
    <t>亀川駅自由通路線</t>
  </si>
  <si>
    <t>天神町２号線</t>
  </si>
  <si>
    <t>橋種</t>
    <rPh sb="0" eb="2">
      <t>キョウシュ</t>
    </rPh>
    <phoneticPr fontId="28"/>
  </si>
  <si>
    <t>石橋</t>
    <rPh sb="0" eb="2">
      <t>イシバシ</t>
    </rPh>
    <phoneticPr fontId="28"/>
  </si>
  <si>
    <t>補修・補強_材料</t>
    <rPh sb="0" eb="2">
      <t>ホシュウ</t>
    </rPh>
    <rPh sb="3" eb="5">
      <t>ホキョウ</t>
    </rPh>
    <rPh sb="6" eb="8">
      <t>ザイリョウ</t>
    </rPh>
    <phoneticPr fontId="28"/>
  </si>
  <si>
    <t>Co</t>
    <phoneticPr fontId="28"/>
  </si>
  <si>
    <t>被覆材</t>
    <rPh sb="0" eb="3">
      <t>ヒフクザイ</t>
    </rPh>
    <phoneticPr fontId="28"/>
  </si>
  <si>
    <t>高欄・防護柵_材料</t>
    <rPh sb="0" eb="2">
      <t>コウラン</t>
    </rPh>
    <rPh sb="3" eb="6">
      <t>ボウゴサク</t>
    </rPh>
    <rPh sb="7" eb="9">
      <t>ザイリョウ</t>
    </rPh>
    <phoneticPr fontId="28"/>
  </si>
  <si>
    <t>鋼板+Co</t>
    <rPh sb="0" eb="2">
      <t>コウハン</t>
    </rPh>
    <phoneticPr fontId="21"/>
  </si>
  <si>
    <t>被覆材+Co</t>
    <rPh sb="0" eb="2">
      <t>ヒフク</t>
    </rPh>
    <rPh sb="2" eb="3">
      <t>ザイ</t>
    </rPh>
    <phoneticPr fontId="21"/>
  </si>
  <si>
    <t>鋼板+被覆材</t>
    <rPh sb="0" eb="2">
      <t>コウハン</t>
    </rPh>
    <rPh sb="3" eb="6">
      <t>ヒフクザイ</t>
    </rPh>
    <phoneticPr fontId="28"/>
  </si>
  <si>
    <t>Co+Fc</t>
    <phoneticPr fontId="21"/>
  </si>
  <si>
    <t>Co+Gp</t>
    <phoneticPr fontId="21"/>
  </si>
  <si>
    <t>Co+Gr+Fc</t>
    <phoneticPr fontId="21"/>
  </si>
  <si>
    <t>Co+フェンス</t>
    <phoneticPr fontId="21"/>
  </si>
  <si>
    <t>Fc</t>
    <phoneticPr fontId="28"/>
  </si>
  <si>
    <t>Gp</t>
    <phoneticPr fontId="28"/>
  </si>
  <si>
    <t>Gp(ネットフェンス)</t>
    <phoneticPr fontId="28"/>
  </si>
  <si>
    <t>Gp(メッシュフェンス)</t>
    <phoneticPr fontId="28"/>
  </si>
  <si>
    <t>Gr+Gp</t>
    <phoneticPr fontId="28"/>
  </si>
  <si>
    <t>Gr+フェンス</t>
    <phoneticPr fontId="28"/>
  </si>
  <si>
    <t>無</t>
    <rPh sb="0" eb="1">
      <t>ム</t>
    </rPh>
    <phoneticPr fontId="28"/>
  </si>
  <si>
    <t>無(Fc手摺)</t>
    <rPh sb="0" eb="1">
      <t>ム</t>
    </rPh>
    <rPh sb="4" eb="6">
      <t>テスリ</t>
    </rPh>
    <phoneticPr fontId="28"/>
  </si>
  <si>
    <t>支承_材料</t>
    <rPh sb="0" eb="2">
      <t>シショウ</t>
    </rPh>
    <rPh sb="3" eb="5">
      <t>ザイリョウ</t>
    </rPh>
    <phoneticPr fontId="28"/>
  </si>
  <si>
    <t>エラスタイト</t>
    <phoneticPr fontId="28"/>
  </si>
  <si>
    <t>鋼製板支承</t>
    <rPh sb="0" eb="2">
      <t>コウセイ</t>
    </rPh>
    <rPh sb="2" eb="3">
      <t>イタ</t>
    </rPh>
    <rPh sb="3" eb="5">
      <t>シショウ</t>
    </rPh>
    <phoneticPr fontId="28"/>
  </si>
  <si>
    <t>鋼製線支承</t>
    <rPh sb="0" eb="2">
      <t>コウセイ</t>
    </rPh>
    <rPh sb="2" eb="3">
      <t>セン</t>
    </rPh>
    <rPh sb="3" eb="5">
      <t>シショウ</t>
    </rPh>
    <phoneticPr fontId="28"/>
  </si>
  <si>
    <t>不明</t>
    <rPh sb="0" eb="2">
      <t>フメイ</t>
    </rPh>
    <phoneticPr fontId="21"/>
  </si>
  <si>
    <t>無</t>
    <rPh sb="0" eb="1">
      <t>ナシ</t>
    </rPh>
    <phoneticPr fontId="21"/>
  </si>
  <si>
    <t>鋼製線支承+ゴム沓</t>
    <rPh sb="0" eb="2">
      <t>コウセイ</t>
    </rPh>
    <rPh sb="2" eb="3">
      <t>セン</t>
    </rPh>
    <rPh sb="3" eb="5">
      <t>シショウ</t>
    </rPh>
    <rPh sb="8" eb="9">
      <t>クツ</t>
    </rPh>
    <phoneticPr fontId="21"/>
  </si>
  <si>
    <t>182</t>
  </si>
  <si>
    <t>都市計画道路事業にて架替予定</t>
    <rPh sb="0" eb="4">
      <t>トシケイカク</t>
    </rPh>
    <rPh sb="4" eb="6">
      <t>ドウロ</t>
    </rPh>
    <rPh sb="6" eb="8">
      <t>ジギョウ</t>
    </rPh>
    <rPh sb="10" eb="11">
      <t>カ</t>
    </rPh>
    <rPh sb="11" eb="12">
      <t>カ</t>
    </rPh>
    <rPh sb="12" eb="14">
      <t>ヨテイ</t>
    </rPh>
    <phoneticPr fontId="21"/>
  </si>
  <si>
    <t>主な対策内容等</t>
    <rPh sb="0" eb="1">
      <t>オモ</t>
    </rPh>
    <rPh sb="2" eb="4">
      <t>タイサク</t>
    </rPh>
    <rPh sb="4" eb="6">
      <t>ナイヨウ</t>
    </rPh>
    <rPh sb="6" eb="7">
      <t>トウ</t>
    </rPh>
    <phoneticPr fontId="23"/>
  </si>
  <si>
    <t>対策方法について関係機関との協議予定</t>
    <rPh sb="0" eb="2">
      <t>タイサク</t>
    </rPh>
    <rPh sb="2" eb="4">
      <t>ホウホウ</t>
    </rPh>
    <rPh sb="8" eb="12">
      <t>カンケイキカン</t>
    </rPh>
    <rPh sb="14" eb="16">
      <t>キョウギ</t>
    </rPh>
    <rPh sb="16" eb="18">
      <t>ヨテイ</t>
    </rPh>
    <phoneticPr fontId="21"/>
  </si>
  <si>
    <t>点検・工事</t>
  </si>
  <si>
    <t>通行止め</t>
    <rPh sb="0" eb="3">
      <t>ツウコウド</t>
    </rPh>
    <phoneticPr fontId="21"/>
  </si>
  <si>
    <t>対策年度（　工事：補修工事　　点検：定期点検　）</t>
    <phoneticPr fontId="21"/>
  </si>
  <si>
    <t>所　在　地</t>
    <rPh sb="0" eb="1">
      <t>トコロ</t>
    </rPh>
    <rPh sb="2" eb="3">
      <t>ザイ</t>
    </rPh>
    <rPh sb="4" eb="5">
      <t>チ</t>
    </rPh>
    <phoneticPr fontId="23"/>
  </si>
  <si>
    <t>ひびわれ補修工、断面修復工、橋梁塗装工</t>
    <phoneticPr fontId="28"/>
  </si>
  <si>
    <t>ひびわれ補修工、断面修復工、橋梁塗装工</t>
    <phoneticPr fontId="21"/>
  </si>
  <si>
    <t>ひびわれ補修工、断面修復工、部分舗装</t>
    <phoneticPr fontId="28"/>
  </si>
  <si>
    <t>ひびわれ補修工、断面修復工、部分舗装</t>
    <phoneticPr fontId="21"/>
  </si>
  <si>
    <t>ひびわれ補修工、断面修復工、鋼製支承の再塗装</t>
    <phoneticPr fontId="28"/>
  </si>
  <si>
    <t>ひびわれ補修工、断面修復工、鋼製支承の再塗装</t>
    <phoneticPr fontId="21"/>
  </si>
  <si>
    <t>ひびわれ補修工、断面修復工、全面再舗装</t>
    <phoneticPr fontId="28"/>
  </si>
  <si>
    <t>ひびわれ補修工、断面修復工、全面再舗装</t>
    <phoneticPr fontId="21"/>
  </si>
  <si>
    <t>鋼製支承の再塗装</t>
    <phoneticPr fontId="28"/>
  </si>
  <si>
    <t>鋼製支承の再塗装</t>
    <phoneticPr fontId="21"/>
  </si>
  <si>
    <t>高欄・防護柵の取替、部分舗装</t>
    <phoneticPr fontId="21"/>
  </si>
  <si>
    <t>部分舗装</t>
    <phoneticPr fontId="21"/>
  </si>
  <si>
    <t>ひびわれ補修工、断面修復工、高欄・防護柵の取替</t>
    <phoneticPr fontId="28"/>
  </si>
  <si>
    <t>ひびわれ補修工、断面修復工、高欄・防護柵の取替</t>
    <phoneticPr fontId="21"/>
  </si>
  <si>
    <t>ひびわれ補修工、断面修復工、地覆補修</t>
    <phoneticPr fontId="28"/>
  </si>
  <si>
    <t>ひびわれ補修工、断面修復工、地覆補修</t>
    <phoneticPr fontId="21"/>
  </si>
  <si>
    <t>橋梁塗装工</t>
    <rPh sb="0" eb="2">
      <t>キョウリョウ</t>
    </rPh>
    <rPh sb="2" eb="4">
      <t>トソウ</t>
    </rPh>
    <rPh sb="4" eb="5">
      <t>コウ</t>
    </rPh>
    <phoneticPr fontId="21"/>
  </si>
  <si>
    <t>部分舗装、洗掘補修</t>
    <phoneticPr fontId="28"/>
  </si>
  <si>
    <t>部分舗装、洗掘補修</t>
    <phoneticPr fontId="21"/>
  </si>
  <si>
    <t>部分舗装、水切り設置工</t>
    <phoneticPr fontId="21"/>
  </si>
  <si>
    <t>部分舗装</t>
    <rPh sb="0" eb="4">
      <t>ブブンホソウ</t>
    </rPh>
    <phoneticPr fontId="21"/>
  </si>
  <si>
    <t>橋梁塗装工</t>
    <phoneticPr fontId="28"/>
  </si>
  <si>
    <t>高欄・防護柵の取替、部分舗装、伸縮装置の取替工</t>
    <phoneticPr fontId="28"/>
  </si>
  <si>
    <t>部分舗装</t>
    <phoneticPr fontId="28"/>
  </si>
  <si>
    <t>高欄・防護柵の取替</t>
    <phoneticPr fontId="28"/>
  </si>
  <si>
    <t>ひびわれ補修工、断面修復工、維持管理対応</t>
    <phoneticPr fontId="28"/>
  </si>
  <si>
    <t>維持管理対応</t>
    <rPh sb="0" eb="4">
      <t>イジカンリ</t>
    </rPh>
    <rPh sb="4" eb="6">
      <t>タイオウ</t>
    </rPh>
    <phoneticPr fontId="28"/>
  </si>
  <si>
    <t>落橋防止システムの補修</t>
    <phoneticPr fontId="28"/>
  </si>
  <si>
    <t>ひびわれ補修工、断面修復工、補修・補強材の補修</t>
    <phoneticPr fontId="28"/>
  </si>
  <si>
    <t>ひびわれ補修工、断面修復工</t>
    <phoneticPr fontId="28"/>
  </si>
  <si>
    <t>補修・補強材の補修</t>
    <phoneticPr fontId="28"/>
  </si>
  <si>
    <t>全面再舗装、補修・補強材の補修</t>
    <phoneticPr fontId="28"/>
  </si>
  <si>
    <t>全面再舗装、水切り設置工</t>
    <phoneticPr fontId="28"/>
  </si>
  <si>
    <t>鋼製支承の再塗装、部分舗装</t>
    <phoneticPr fontId="28"/>
  </si>
  <si>
    <t>ひびわれ補修工、断面修復工、伸縮装置の取替工</t>
    <phoneticPr fontId="28"/>
  </si>
  <si>
    <t>橋台部分補修</t>
    <phoneticPr fontId="28"/>
  </si>
  <si>
    <t>高欄・防護柵の取替、地覆補修</t>
    <phoneticPr fontId="28"/>
  </si>
  <si>
    <t>洗掘補修</t>
    <phoneticPr fontId="28"/>
  </si>
  <si>
    <t>橋梁塗装工、全面再舗装</t>
    <phoneticPr fontId="28"/>
  </si>
  <si>
    <t>地覆補修</t>
    <phoneticPr fontId="28"/>
  </si>
  <si>
    <t>水切り設置工</t>
    <phoneticPr fontId="28"/>
  </si>
  <si>
    <t>ひびわれ補修工、断面修復工、洗掘補修</t>
    <phoneticPr fontId="28"/>
  </si>
  <si>
    <t>点検・設計</t>
  </si>
  <si>
    <t>工事実施済</t>
    <rPh sb="0" eb="2">
      <t>コウジ</t>
    </rPh>
    <rPh sb="2" eb="4">
      <t>ジッシ</t>
    </rPh>
    <rPh sb="4" eb="5">
      <t>ズ</t>
    </rPh>
    <phoneticPr fontId="21"/>
  </si>
  <si>
    <t>点検</t>
    <phoneticPr fontId="21"/>
  </si>
  <si>
    <t>別府市管理橋梁　個別施設計画一覧表</t>
    <phoneticPr fontId="21"/>
  </si>
  <si>
    <t>注）本計画は、令和4年10月末時点のものであり、予算の状況や事業進捗状況等により変わる可能性があります。</t>
    <phoneticPr fontId="21"/>
  </si>
  <si>
    <t>全体</t>
    <rPh sb="0" eb="2">
      <t>ゼンタイ</t>
    </rPh>
    <phoneticPr fontId="21"/>
  </si>
  <si>
    <t>橋りょう</t>
    <rPh sb="0" eb="1">
      <t>キョウ</t>
    </rPh>
    <phoneticPr fontId="21"/>
  </si>
  <si>
    <t>大型カルバート</t>
    <rPh sb="0" eb="2">
      <t>オオガタ</t>
    </rPh>
    <phoneticPr fontId="21"/>
  </si>
  <si>
    <t>跨線橋</t>
    <rPh sb="0" eb="3">
      <t>コセンキョウ</t>
    </rPh>
    <phoneticPr fontId="21"/>
  </si>
  <si>
    <t>千円</t>
    <rPh sb="0" eb="2">
      <t>センエン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</si>
</sst>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_ @"/>
    <numFmt numFmtId="178" formatCode="0.0"/>
    <numFmt numFmtId="179" formatCode="0.0_);[Red]\(0.0\)"/>
    <numFmt numFmtId="180" formatCode="General&quot;年&quot;"/>
  </numFmts>
  <fonts count="42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3"/>
      <name val="Meiryo UI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>
      <alignment vertical="center"/>
    </xf>
    <xf numFmtId="0" fontId="24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 wrapText="1" shrinkToFit="1"/>
    </xf>
    <xf numFmtId="0" fontId="24" fillId="24" borderId="11" xfId="41" applyFont="1" applyFill="1" applyBorder="1" applyAlignment="1">
      <alignment horizontal="center" vertical="center"/>
    </xf>
    <xf numFmtId="0" fontId="24" fillId="0" borderId="0" xfId="41" applyFont="1">
      <alignment vertical="center"/>
    </xf>
    <xf numFmtId="0" fontId="24" fillId="0" borderId="11" xfId="41" applyFont="1" applyBorder="1" applyAlignment="1">
      <alignment horizontal="center" vertical="center"/>
    </xf>
    <xf numFmtId="0" fontId="24" fillId="0" borderId="0" xfId="41" applyFont="1" applyAlignment="1">
      <alignment horizontal="center" vertical="center"/>
    </xf>
    <xf numFmtId="49" fontId="24" fillId="0" borderId="11" xfId="41" applyNumberFormat="1" applyFont="1" applyBorder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4" fillId="0" borderId="11" xfId="41" applyFont="1" applyFill="1" applyBorder="1" applyAlignment="1">
      <alignment horizontal="center" vertical="center"/>
    </xf>
    <xf numFmtId="0" fontId="24" fillId="0" borderId="0" xfId="0" applyFont="1" applyAlignment="1">
      <alignment vertical="center" shrinkToFit="1"/>
    </xf>
    <xf numFmtId="0" fontId="26" fillId="25" borderId="1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8" fontId="24" fillId="0" borderId="11" xfId="41" applyNumberFormat="1" applyFont="1" applyBorder="1" applyAlignment="1">
      <alignment horizontal="center" vertical="center"/>
    </xf>
    <xf numFmtId="0" fontId="32" fillId="0" borderId="0" xfId="41" applyFont="1">
      <alignment vertical="center"/>
    </xf>
    <xf numFmtId="0" fontId="32" fillId="0" borderId="0" xfId="41" applyFont="1" applyFill="1" applyAlignment="1">
      <alignment vertical="center" shrinkToFit="1"/>
    </xf>
    <xf numFmtId="0" fontId="32" fillId="0" borderId="0" xfId="41" applyFont="1" applyFill="1" applyAlignment="1">
      <alignment horizontal="center" vertical="center" shrinkToFit="1"/>
    </xf>
    <xf numFmtId="49" fontId="32" fillId="0" borderId="18" xfId="42" applyNumberFormat="1" applyFont="1" applyFill="1" applyBorder="1" applyAlignment="1">
      <alignment horizontal="center" vertical="center" shrinkToFit="1"/>
    </xf>
    <xf numFmtId="177" fontId="32" fillId="0" borderId="18" xfId="42" applyNumberFormat="1" applyFont="1" applyFill="1" applyBorder="1" applyAlignment="1">
      <alignment vertical="center" shrinkToFit="1"/>
    </xf>
    <xf numFmtId="0" fontId="32" fillId="0" borderId="0" xfId="41" applyFont="1" applyFill="1">
      <alignment vertical="center"/>
    </xf>
    <xf numFmtId="0" fontId="32" fillId="0" borderId="0" xfId="41" applyFont="1" applyAlignment="1">
      <alignment horizontal="center" vertical="center"/>
    </xf>
    <xf numFmtId="0" fontId="32" fillId="0" borderId="0" xfId="41" applyFont="1" applyFill="1" applyBorder="1">
      <alignment vertical="center"/>
    </xf>
    <xf numFmtId="0" fontId="32" fillId="0" borderId="0" xfId="41" applyFont="1" applyFill="1" applyBorder="1" applyAlignment="1">
      <alignment horizontal="right" vertical="center"/>
    </xf>
    <xf numFmtId="0" fontId="32" fillId="0" borderId="0" xfId="41" applyFont="1" applyFill="1" applyBorder="1" applyAlignment="1">
      <alignment horizontal="center" vertical="center"/>
    </xf>
    <xf numFmtId="0" fontId="32" fillId="0" borderId="0" xfId="41" applyFont="1" applyFill="1" applyBorder="1" applyAlignment="1">
      <alignment horizontal="center" vertical="center" shrinkToFit="1"/>
    </xf>
    <xf numFmtId="0" fontId="32" fillId="0" borderId="0" xfId="41" applyFont="1" applyBorder="1">
      <alignment vertical="center"/>
    </xf>
    <xf numFmtId="0" fontId="32" fillId="0" borderId="0" xfId="41" applyFont="1" applyFill="1" applyAlignment="1">
      <alignment horizontal="right" vertical="center"/>
    </xf>
    <xf numFmtId="0" fontId="32" fillId="0" borderId="0" xfId="41" applyFont="1" applyFill="1" applyAlignment="1">
      <alignment horizontal="center" vertical="center"/>
    </xf>
    <xf numFmtId="0" fontId="32" fillId="0" borderId="0" xfId="41" applyFont="1" applyBorder="1" applyAlignment="1">
      <alignment horizontal="center" vertical="center"/>
    </xf>
    <xf numFmtId="0" fontId="32" fillId="0" borderId="0" xfId="41" applyFont="1" applyFill="1" applyBorder="1" applyAlignment="1">
      <alignment horizontal="right" vertical="center" shrinkToFit="1"/>
    </xf>
    <xf numFmtId="0" fontId="36" fillId="25" borderId="11" xfId="44" applyFont="1" applyFill="1" applyBorder="1" applyAlignment="1">
      <alignment horizontal="center" vertical="center" shrinkToFit="1"/>
    </xf>
    <xf numFmtId="38" fontId="36" fillId="25" borderId="11" xfId="46" applyFont="1" applyFill="1" applyBorder="1" applyAlignment="1">
      <alignment horizontal="center" vertical="center" shrinkToFit="1"/>
    </xf>
    <xf numFmtId="0" fontId="36" fillId="0" borderId="0" xfId="44" applyFont="1" applyAlignment="1">
      <alignment horizontal="center" vertical="center" shrinkToFit="1"/>
    </xf>
    <xf numFmtId="0" fontId="36" fillId="0" borderId="11" xfId="44" applyFont="1" applyBorder="1" applyAlignment="1">
      <alignment horizontal="center" vertical="center" shrinkToFit="1"/>
    </xf>
    <xf numFmtId="0" fontId="36" fillId="0" borderId="11" xfId="44" applyFont="1" applyBorder="1" applyAlignment="1">
      <alignment shrinkToFit="1"/>
    </xf>
    <xf numFmtId="38" fontId="36" fillId="0" borderId="11" xfId="46" applyFont="1" applyFill="1" applyBorder="1" applyAlignment="1">
      <alignment shrinkToFit="1"/>
    </xf>
    <xf numFmtId="0" fontId="36" fillId="0" borderId="0" xfId="44" applyFont="1" applyAlignment="1">
      <alignment shrinkToFit="1"/>
    </xf>
    <xf numFmtId="0" fontId="36" fillId="0" borderId="0" xfId="44" applyFont="1" applyAlignment="1">
      <alignment horizontal="left" shrinkToFit="1"/>
    </xf>
    <xf numFmtId="0" fontId="37" fillId="0" borderId="0" xfId="44" applyFont="1"/>
    <xf numFmtId="38" fontId="36" fillId="0" borderId="0" xfId="46" applyFont="1" applyAlignment="1">
      <alignment shrinkToFit="1"/>
    </xf>
    <xf numFmtId="0" fontId="36" fillId="0" borderId="11" xfId="44" applyFont="1" applyFill="1" applyBorder="1" applyAlignment="1">
      <alignment horizontal="center" vertical="center" shrinkToFit="1"/>
    </xf>
    <xf numFmtId="0" fontId="36" fillId="0" borderId="0" xfId="44" applyFont="1" applyAlignment="1"/>
    <xf numFmtId="0" fontId="32" fillId="0" borderId="0" xfId="41" applyNumberFormat="1" applyFont="1">
      <alignment vertical="center"/>
    </xf>
    <xf numFmtId="0" fontId="32" fillId="0" borderId="18" xfId="41" applyNumberFormat="1" applyFont="1" applyFill="1" applyBorder="1" applyAlignment="1">
      <alignment horizontal="center" vertical="center" shrinkToFit="1"/>
    </xf>
    <xf numFmtId="0" fontId="32" fillId="0" borderId="0" xfId="41" applyNumberFormat="1" applyFont="1" applyFill="1" applyBorder="1" applyAlignment="1">
      <alignment horizontal="center" vertical="center"/>
    </xf>
    <xf numFmtId="0" fontId="32" fillId="0" borderId="0" xfId="41" applyNumberFormat="1" applyFont="1" applyFill="1" applyAlignment="1">
      <alignment horizontal="center" vertical="center"/>
    </xf>
    <xf numFmtId="0" fontId="32" fillId="0" borderId="0" xfId="41" applyFont="1" applyFill="1" applyBorder="1" applyAlignment="1">
      <alignment horizontal="left" vertical="center"/>
    </xf>
    <xf numFmtId="0" fontId="30" fillId="0" borderId="10" xfId="42" applyFont="1" applyFill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Border="1" applyAlignment="1">
      <alignment vertical="center"/>
    </xf>
    <xf numFmtId="38" fontId="32" fillId="0" borderId="24" xfId="48" applyFont="1" applyFill="1" applyBorder="1" applyAlignment="1">
      <alignment horizontal="right" vertical="center" shrinkToFit="1"/>
    </xf>
    <xf numFmtId="49" fontId="31" fillId="0" borderId="0" xfId="0" applyNumberFormat="1" applyFont="1" applyAlignment="1">
      <alignment horizontal="center" vertical="center"/>
    </xf>
    <xf numFmtId="49" fontId="32" fillId="0" borderId="25" xfId="42" applyNumberFormat="1" applyFont="1" applyFill="1" applyBorder="1" applyAlignment="1">
      <alignment horizontal="center" vertical="center" shrinkToFit="1"/>
    </xf>
    <xf numFmtId="38" fontId="32" fillId="25" borderId="13" xfId="48" applyFont="1" applyFill="1" applyBorder="1" applyAlignment="1">
      <alignment horizontal="right" vertical="center" shrinkToFit="1"/>
    </xf>
    <xf numFmtId="0" fontId="32" fillId="27" borderId="13" xfId="42" applyFont="1" applyFill="1" applyBorder="1" applyAlignment="1">
      <alignment horizontal="center" vertical="center" wrapText="1" shrinkToFit="1"/>
    </xf>
    <xf numFmtId="38" fontId="32" fillId="0" borderId="26" xfId="48" applyFont="1" applyFill="1" applyBorder="1" applyAlignment="1">
      <alignment horizontal="center" vertical="center" shrinkToFit="1"/>
    </xf>
    <xf numFmtId="0" fontId="32" fillId="25" borderId="19" xfId="41" applyFont="1" applyFill="1" applyBorder="1" applyAlignment="1">
      <alignment vertical="center" shrinkToFit="1"/>
    </xf>
    <xf numFmtId="0" fontId="32" fillId="25" borderId="0" xfId="41" applyFont="1" applyFill="1" applyBorder="1" applyAlignment="1">
      <alignment vertical="center" shrinkToFit="1"/>
    </xf>
    <xf numFmtId="0" fontId="32" fillId="25" borderId="22" xfId="41" applyFont="1" applyFill="1" applyBorder="1" applyAlignment="1">
      <alignment vertical="center" shrinkToFit="1"/>
    </xf>
    <xf numFmtId="0" fontId="32" fillId="25" borderId="23" xfId="41" applyFont="1" applyFill="1" applyBorder="1" applyAlignment="1">
      <alignment vertical="center" shrinkToFit="1"/>
    </xf>
    <xf numFmtId="0" fontId="32" fillId="25" borderId="10" xfId="41" applyFont="1" applyFill="1" applyBorder="1" applyAlignment="1">
      <alignment vertical="center" shrinkToFit="1"/>
    </xf>
    <xf numFmtId="0" fontId="32" fillId="27" borderId="14" xfId="42" applyFont="1" applyFill="1" applyBorder="1" applyAlignment="1">
      <alignment horizontal="center" vertical="center" wrapText="1" shrinkToFit="1"/>
    </xf>
    <xf numFmtId="180" fontId="32" fillId="26" borderId="11" xfId="41" applyNumberFormat="1" applyFont="1" applyFill="1" applyBorder="1" applyAlignment="1">
      <alignment horizontal="center" vertical="center" shrinkToFit="1"/>
    </xf>
    <xf numFmtId="0" fontId="32" fillId="25" borderId="16" xfId="41" applyFont="1" applyFill="1" applyBorder="1" applyAlignment="1">
      <alignment vertical="center" shrinkToFit="1"/>
    </xf>
    <xf numFmtId="0" fontId="32" fillId="25" borderId="21" xfId="41" applyFont="1" applyFill="1" applyBorder="1" applyAlignment="1">
      <alignment vertical="center" shrinkToFit="1"/>
    </xf>
    <xf numFmtId="0" fontId="32" fillId="25" borderId="27" xfId="41" applyFont="1" applyFill="1" applyBorder="1" applyAlignment="1">
      <alignment vertical="center" shrinkToFit="1"/>
    </xf>
    <xf numFmtId="0" fontId="32" fillId="26" borderId="20" xfId="41" applyFont="1" applyFill="1" applyBorder="1" applyAlignment="1">
      <alignment vertical="center" shrinkToFit="1"/>
    </xf>
    <xf numFmtId="0" fontId="32" fillId="25" borderId="20" xfId="41" applyFont="1" applyFill="1" applyBorder="1" applyAlignment="1">
      <alignment horizontal="centerContinuous" vertical="center" shrinkToFit="1"/>
    </xf>
    <xf numFmtId="0" fontId="38" fillId="25" borderId="28" xfId="44" applyFont="1" applyFill="1" applyBorder="1" applyAlignment="1">
      <alignment horizontal="center" vertical="center"/>
    </xf>
    <xf numFmtId="0" fontId="38" fillId="0" borderId="0" xfId="44" applyFont="1" applyAlignment="1">
      <alignment horizontal="center" vertical="center"/>
    </xf>
    <xf numFmtId="0" fontId="38" fillId="25" borderId="28" xfId="44" applyFont="1" applyFill="1" applyBorder="1" applyAlignment="1">
      <alignment horizontal="center" vertical="center" wrapText="1"/>
    </xf>
    <xf numFmtId="0" fontId="38" fillId="0" borderId="28" xfId="44" applyFont="1" applyBorder="1" applyAlignment="1">
      <alignment horizontal="center" vertical="center"/>
    </xf>
    <xf numFmtId="0" fontId="38" fillId="0" borderId="28" xfId="44" applyFont="1" applyBorder="1" applyAlignment="1">
      <alignment horizontal="left" vertical="center" wrapText="1"/>
    </xf>
    <xf numFmtId="0" fontId="38" fillId="0" borderId="0" xfId="44" applyFont="1" applyAlignment="1">
      <alignment wrapText="1"/>
    </xf>
    <xf numFmtId="0" fontId="32" fillId="26" borderId="12" xfId="41" applyFont="1" applyFill="1" applyBorder="1" applyAlignment="1">
      <alignment vertical="center"/>
    </xf>
    <xf numFmtId="38" fontId="32" fillId="0" borderId="29" xfId="48" applyFont="1" applyFill="1" applyBorder="1" applyAlignment="1">
      <alignment horizontal="center" vertical="center" shrinkToFit="1"/>
    </xf>
    <xf numFmtId="0" fontId="36" fillId="0" borderId="0" xfId="44" applyFont="1" applyFill="1" applyAlignment="1">
      <alignment horizontal="center" vertical="center" shrinkToFit="1"/>
    </xf>
    <xf numFmtId="0" fontId="36" fillId="0" borderId="30" xfId="44" applyFont="1" applyBorder="1" applyAlignment="1">
      <alignment shrinkToFit="1"/>
    </xf>
    <xf numFmtId="0" fontId="36" fillId="0" borderId="30" xfId="44" applyFont="1" applyBorder="1" applyAlignment="1">
      <alignment horizontal="left" shrinkToFit="1"/>
    </xf>
    <xf numFmtId="0" fontId="31" fillId="0" borderId="0" xfId="0" applyFont="1" applyAlignment="1">
      <alignment vertical="center" shrinkToFit="1"/>
    </xf>
    <xf numFmtId="49" fontId="31" fillId="0" borderId="0" xfId="0" applyNumberFormat="1" applyFont="1" applyAlignment="1">
      <alignment vertical="center" shrinkToFit="1"/>
    </xf>
    <xf numFmtId="0" fontId="32" fillId="25" borderId="0" xfId="41" applyFont="1" applyFill="1" applyBorder="1" applyAlignment="1">
      <alignment horizontal="center" vertical="center" shrinkToFit="1"/>
    </xf>
    <xf numFmtId="0" fontId="32" fillId="25" borderId="10" xfId="41" applyFont="1" applyFill="1" applyBorder="1" applyAlignment="1">
      <alignment horizontal="center" vertical="center" shrinkToFit="1"/>
    </xf>
    <xf numFmtId="0" fontId="37" fillId="0" borderId="0" xfId="41" applyFont="1">
      <alignment vertical="center"/>
    </xf>
    <xf numFmtId="0" fontId="36" fillId="26" borderId="11" xfId="44" applyFont="1" applyFill="1" applyBorder="1" applyAlignment="1">
      <alignment horizontal="center" vertical="center" shrinkToFit="1"/>
    </xf>
    <xf numFmtId="0" fontId="36" fillId="26" borderId="30" xfId="44" applyFont="1" applyFill="1" applyBorder="1" applyAlignment="1">
      <alignment horizontal="center" vertical="center" shrinkToFit="1"/>
    </xf>
    <xf numFmtId="0" fontId="36" fillId="26" borderId="30" xfId="44" applyFont="1" applyFill="1" applyBorder="1" applyAlignment="1">
      <alignment horizontal="left" vertical="center" shrinkToFit="1"/>
    </xf>
    <xf numFmtId="180" fontId="32" fillId="25" borderId="11" xfId="41" applyNumberFormat="1" applyFont="1" applyFill="1" applyBorder="1" applyAlignment="1">
      <alignment horizontal="center" vertical="center" shrinkToFit="1"/>
    </xf>
    <xf numFmtId="0" fontId="24" fillId="0" borderId="0" xfId="41" applyFont="1" applyAlignment="1">
      <alignment horizontal="right" vertical="center"/>
    </xf>
    <xf numFmtId="0" fontId="38" fillId="0" borderId="30" xfId="44" applyFont="1" applyBorder="1" applyAlignment="1">
      <alignment horizontal="center" vertical="center"/>
    </xf>
    <xf numFmtId="0" fontId="40" fillId="0" borderId="0" xfId="0" applyFont="1">
      <alignment vertical="center"/>
    </xf>
    <xf numFmtId="180" fontId="41" fillId="25" borderId="30" xfId="41" applyNumberFormat="1" applyFont="1" applyFill="1" applyBorder="1" applyAlignment="1">
      <alignment horizontal="center" vertical="center" shrinkToFit="1"/>
    </xf>
    <xf numFmtId="49" fontId="41" fillId="0" borderId="30" xfId="42" applyNumberFormat="1" applyFont="1" applyFill="1" applyBorder="1" applyAlignment="1">
      <alignment horizontal="center" vertical="center" shrinkToFit="1"/>
    </xf>
    <xf numFmtId="177" fontId="41" fillId="0" borderId="30" xfId="42" applyNumberFormat="1" applyFont="1" applyFill="1" applyBorder="1" applyAlignment="1">
      <alignment horizontal="center" vertical="center" shrinkToFit="1"/>
    </xf>
    <xf numFmtId="177" fontId="41" fillId="0" borderId="30" xfId="42" applyNumberFormat="1" applyFont="1" applyFill="1" applyBorder="1" applyAlignment="1">
      <alignment horizontal="left" vertical="center" shrinkToFit="1"/>
    </xf>
    <xf numFmtId="0" fontId="41" fillId="0" borderId="30" xfId="42" applyNumberFormat="1" applyFont="1" applyFill="1" applyBorder="1" applyAlignment="1">
      <alignment horizontal="center" vertical="center" shrinkToFit="1"/>
    </xf>
    <xf numFmtId="179" fontId="41" fillId="0" borderId="30" xfId="42" applyNumberFormat="1" applyFont="1" applyFill="1" applyBorder="1" applyAlignment="1">
      <alignment horizontal="center" vertical="center" shrinkToFit="1"/>
    </xf>
    <xf numFmtId="176" fontId="41" fillId="0" borderId="30" xfId="41" applyNumberFormat="1" applyFont="1" applyFill="1" applyBorder="1" applyAlignment="1">
      <alignment horizontal="center" vertical="center" shrinkToFit="1"/>
    </xf>
    <xf numFmtId="0" fontId="41" fillId="0" borderId="30" xfId="41" applyNumberFormat="1" applyFont="1" applyFill="1" applyBorder="1" applyAlignment="1">
      <alignment horizontal="center" vertical="center" shrinkToFit="1"/>
    </xf>
    <xf numFmtId="38" fontId="41" fillId="0" borderId="30" xfId="48" applyFont="1" applyFill="1" applyBorder="1" applyAlignment="1">
      <alignment horizontal="center" vertical="center" shrinkToFit="1"/>
    </xf>
    <xf numFmtId="38" fontId="41" fillId="0" borderId="30" xfId="48" applyFont="1" applyFill="1" applyBorder="1" applyAlignment="1">
      <alignment horizontal="right" vertical="center" shrinkToFit="1"/>
    </xf>
    <xf numFmtId="176" fontId="41" fillId="0" borderId="30" xfId="41" applyNumberFormat="1" applyFont="1" applyFill="1" applyBorder="1" applyAlignment="1">
      <alignment horizontal="left" vertical="center" shrinkToFit="1"/>
    </xf>
    <xf numFmtId="0" fontId="40" fillId="0" borderId="0" xfId="0" applyFont="1" applyAlignment="1">
      <alignment vertical="center" wrapText="1"/>
    </xf>
    <xf numFmtId="38" fontId="40" fillId="0" borderId="0" xfId="48" applyFont="1">
      <alignment vertical="center"/>
    </xf>
    <xf numFmtId="0" fontId="40" fillId="0" borderId="0" xfId="0" applyFont="1" applyAlignment="1">
      <alignment horizontal="right" vertical="center"/>
    </xf>
    <xf numFmtId="0" fontId="32" fillId="26" borderId="13" xfId="41" applyFont="1" applyFill="1" applyBorder="1" applyAlignment="1">
      <alignment horizontal="center" vertical="center" wrapText="1" shrinkToFit="1"/>
    </xf>
    <xf numFmtId="0" fontId="32" fillId="26" borderId="17" xfId="41" applyFont="1" applyFill="1" applyBorder="1" applyAlignment="1">
      <alignment horizontal="center" vertical="center" wrapText="1" shrinkToFit="1"/>
    </xf>
    <xf numFmtId="0" fontId="32" fillId="26" borderId="13" xfId="41" applyNumberFormat="1" applyFont="1" applyFill="1" applyBorder="1" applyAlignment="1">
      <alignment horizontal="center" vertical="center" wrapText="1" shrinkToFit="1"/>
    </xf>
    <xf numFmtId="0" fontId="32" fillId="26" borderId="14" xfId="41" applyNumberFormat="1" applyFont="1" applyFill="1" applyBorder="1" applyAlignment="1">
      <alignment horizontal="center" vertical="center" wrapText="1" shrinkToFit="1"/>
    </xf>
    <xf numFmtId="0" fontId="32" fillId="26" borderId="13" xfId="42" applyFont="1" applyFill="1" applyBorder="1" applyAlignment="1">
      <alignment horizontal="center" vertical="center" wrapText="1" shrinkToFit="1"/>
    </xf>
    <xf numFmtId="0" fontId="32" fillId="26" borderId="14" xfId="42" applyFont="1" applyFill="1" applyBorder="1" applyAlignment="1">
      <alignment horizontal="center" vertical="center" wrapText="1" shrinkToFit="1"/>
    </xf>
    <xf numFmtId="0" fontId="32" fillId="26" borderId="13" xfId="42" applyFont="1" applyFill="1" applyBorder="1" applyAlignment="1">
      <alignment horizontal="center" vertical="center" shrinkToFit="1"/>
    </xf>
    <xf numFmtId="0" fontId="32" fillId="26" borderId="14" xfId="42" applyFont="1" applyFill="1" applyBorder="1" applyAlignment="1">
      <alignment horizontal="center" vertical="center" shrinkToFit="1"/>
    </xf>
    <xf numFmtId="0" fontId="32" fillId="26" borderId="14" xfId="41" applyFont="1" applyFill="1" applyBorder="1" applyAlignment="1">
      <alignment horizontal="center" vertical="center" wrapText="1" shrinkToFit="1"/>
    </xf>
    <xf numFmtId="0" fontId="30" fillId="0" borderId="10" xfId="42" applyFont="1" applyFill="1" applyBorder="1" applyAlignment="1">
      <alignment horizontal="center" vertical="center"/>
    </xf>
    <xf numFmtId="49" fontId="32" fillId="0" borderId="13" xfId="42" applyNumberFormat="1" applyFont="1" applyFill="1" applyBorder="1" applyAlignment="1">
      <alignment horizontal="center" vertical="center" shrinkToFit="1"/>
    </xf>
    <xf numFmtId="49" fontId="32" fillId="0" borderId="14" xfId="42" applyNumberFormat="1" applyFont="1" applyFill="1" applyBorder="1" applyAlignment="1">
      <alignment horizontal="center" vertical="center" shrinkToFit="1"/>
    </xf>
    <xf numFmtId="177" fontId="32" fillId="0" borderId="13" xfId="42" applyNumberFormat="1" applyFont="1" applyFill="1" applyBorder="1" applyAlignment="1">
      <alignment horizontal="left" vertical="center" shrinkToFit="1"/>
    </xf>
    <xf numFmtId="177" fontId="32" fillId="0" borderId="14" xfId="42" applyNumberFormat="1" applyFont="1" applyFill="1" applyBorder="1" applyAlignment="1">
      <alignment horizontal="left" vertical="center" shrinkToFit="1"/>
    </xf>
    <xf numFmtId="0" fontId="32" fillId="0" borderId="13" xfId="41" applyNumberFormat="1" applyFont="1" applyFill="1" applyBorder="1" applyAlignment="1">
      <alignment horizontal="center" vertical="center" shrinkToFit="1"/>
    </xf>
    <xf numFmtId="0" fontId="32" fillId="0" borderId="14" xfId="41" applyNumberFormat="1" applyFont="1" applyFill="1" applyBorder="1" applyAlignment="1">
      <alignment horizontal="center" vertical="center" shrinkToFit="1"/>
    </xf>
    <xf numFmtId="38" fontId="32" fillId="0" borderId="13" xfId="48" applyFont="1" applyFill="1" applyBorder="1" applyAlignment="1">
      <alignment horizontal="right" vertical="center" shrinkToFit="1"/>
    </xf>
    <xf numFmtId="38" fontId="32" fillId="0" borderId="14" xfId="48" applyFont="1" applyFill="1" applyBorder="1" applyAlignment="1">
      <alignment horizontal="right" vertical="center" shrinkToFit="1"/>
    </xf>
    <xf numFmtId="176" fontId="32" fillId="0" borderId="13" xfId="41" applyNumberFormat="1" applyFont="1" applyFill="1" applyBorder="1" applyAlignment="1">
      <alignment horizontal="left" vertical="center" shrinkToFit="1"/>
    </xf>
    <xf numFmtId="176" fontId="32" fillId="0" borderId="14" xfId="41" applyNumberFormat="1" applyFont="1" applyFill="1" applyBorder="1" applyAlignment="1">
      <alignment horizontal="left" vertical="center" shrinkToFit="1"/>
    </xf>
    <xf numFmtId="179" fontId="32" fillId="0" borderId="13" xfId="42" applyNumberFormat="1" applyFont="1" applyFill="1" applyBorder="1" applyAlignment="1">
      <alignment horizontal="center" vertical="center" shrinkToFit="1"/>
    </xf>
    <xf numFmtId="179" fontId="32" fillId="0" borderId="14" xfId="42" applyNumberFormat="1" applyFont="1" applyFill="1" applyBorder="1" applyAlignment="1">
      <alignment horizontal="center" vertical="center" shrinkToFit="1"/>
    </xf>
    <xf numFmtId="176" fontId="32" fillId="0" borderId="13" xfId="41" applyNumberFormat="1" applyFont="1" applyFill="1" applyBorder="1" applyAlignment="1">
      <alignment horizontal="center" vertical="center" shrinkToFit="1"/>
    </xf>
    <xf numFmtId="176" fontId="32" fillId="0" borderId="14" xfId="41" applyNumberFormat="1" applyFont="1" applyFill="1" applyBorder="1" applyAlignment="1">
      <alignment horizontal="center" vertical="center" shrinkToFit="1"/>
    </xf>
    <xf numFmtId="0" fontId="32" fillId="25" borderId="13" xfId="41" applyFont="1" applyFill="1" applyBorder="1" applyAlignment="1">
      <alignment horizontal="center" vertical="center" wrapText="1" shrinkToFit="1"/>
    </xf>
    <xf numFmtId="0" fontId="32" fillId="25" borderId="14" xfId="41" applyFont="1" applyFill="1" applyBorder="1" applyAlignment="1">
      <alignment horizontal="center" vertical="center" wrapText="1" shrinkToFit="1"/>
    </xf>
    <xf numFmtId="0" fontId="32" fillId="25" borderId="13" xfId="41" applyFont="1" applyFill="1" applyBorder="1" applyAlignment="1">
      <alignment horizontal="center" vertical="center" shrinkToFit="1"/>
    </xf>
    <xf numFmtId="0" fontId="32" fillId="25" borderId="14" xfId="41" applyFont="1" applyFill="1" applyBorder="1" applyAlignment="1">
      <alignment horizontal="center" vertical="center" shrinkToFit="1"/>
    </xf>
    <xf numFmtId="0" fontId="32" fillId="25" borderId="13" xfId="41" applyNumberFormat="1" applyFont="1" applyFill="1" applyBorder="1" applyAlignment="1">
      <alignment horizontal="center" vertical="center" wrapText="1" shrinkToFit="1"/>
    </xf>
    <xf numFmtId="0" fontId="32" fillId="25" borderId="14" xfId="41" applyNumberFormat="1" applyFont="1" applyFill="1" applyBorder="1" applyAlignment="1">
      <alignment horizontal="center" vertical="center" wrapText="1" shrinkToFit="1"/>
    </xf>
    <xf numFmtId="0" fontId="32" fillId="25" borderId="12" xfId="41" applyFont="1" applyFill="1" applyBorder="1" applyAlignment="1">
      <alignment horizontal="center" vertical="center" shrinkToFit="1"/>
    </xf>
    <xf numFmtId="0" fontId="32" fillId="25" borderId="20" xfId="41" applyFont="1" applyFill="1" applyBorder="1" applyAlignment="1">
      <alignment horizontal="center" vertical="center" shrinkToFit="1"/>
    </xf>
    <xf numFmtId="0" fontId="32" fillId="25" borderId="15" xfId="41" applyFont="1" applyFill="1" applyBorder="1" applyAlignment="1">
      <alignment horizontal="center" vertical="center" shrinkToFit="1"/>
    </xf>
    <xf numFmtId="0" fontId="32" fillId="25" borderId="13" xfId="42" applyFont="1" applyFill="1" applyBorder="1" applyAlignment="1">
      <alignment horizontal="center" vertical="center" wrapText="1" shrinkToFit="1"/>
    </xf>
    <xf numFmtId="0" fontId="32" fillId="25" borderId="14" xfId="42" applyFont="1" applyFill="1" applyBorder="1" applyAlignment="1">
      <alignment horizontal="center" vertical="center" wrapText="1" shrinkToFit="1"/>
    </xf>
    <xf numFmtId="0" fontId="32" fillId="25" borderId="14" xfId="42" applyFont="1" applyFill="1" applyBorder="1" applyAlignment="1">
      <alignment horizontal="center" vertical="center" shrinkToFit="1"/>
    </xf>
    <xf numFmtId="0" fontId="31" fillId="25" borderId="13" xfId="41" applyNumberFormat="1" applyFont="1" applyFill="1" applyBorder="1" applyAlignment="1">
      <alignment horizontal="center" vertical="center" wrapText="1" shrinkToFit="1"/>
    </xf>
    <xf numFmtId="0" fontId="31" fillId="25" borderId="14" xfId="41" applyNumberFormat="1" applyFont="1" applyFill="1" applyBorder="1" applyAlignment="1">
      <alignment horizontal="center" vertical="center" wrapText="1" shrinkToFit="1"/>
    </xf>
    <xf numFmtId="0" fontId="32" fillId="25" borderId="13" xfId="42" applyFont="1" applyFill="1" applyBorder="1" applyAlignment="1">
      <alignment horizontal="center" vertical="center" shrinkToFit="1"/>
    </xf>
    <xf numFmtId="0" fontId="41" fillId="25" borderId="30" xfId="42" applyFont="1" applyFill="1" applyBorder="1" applyAlignment="1">
      <alignment horizontal="center" vertical="center" shrinkToFit="1"/>
    </xf>
    <xf numFmtId="0" fontId="41" fillId="25" borderId="30" xfId="42" applyFont="1" applyFill="1" applyBorder="1" applyAlignment="1">
      <alignment horizontal="center" vertical="center" wrapText="1" shrinkToFit="1"/>
    </xf>
    <xf numFmtId="0" fontId="39" fillId="0" borderId="10" xfId="0" applyFont="1" applyBorder="1" applyAlignment="1">
      <alignment horizontal="center" vertical="center"/>
    </xf>
    <xf numFmtId="0" fontId="40" fillId="25" borderId="30" xfId="41" applyNumberFormat="1" applyFont="1" applyFill="1" applyBorder="1" applyAlignment="1">
      <alignment horizontal="center" vertical="center" wrapText="1" shrinkToFit="1"/>
    </xf>
    <xf numFmtId="0" fontId="41" fillId="25" borderId="30" xfId="41" applyNumberFormat="1" applyFont="1" applyFill="1" applyBorder="1" applyAlignment="1">
      <alignment horizontal="center" vertical="center" wrapText="1" shrinkToFit="1"/>
    </xf>
    <xf numFmtId="0" fontId="41" fillId="25" borderId="12" xfId="41" applyFont="1" applyFill="1" applyBorder="1" applyAlignment="1">
      <alignment horizontal="center" vertical="center" shrinkToFit="1"/>
    </xf>
    <xf numFmtId="0" fontId="41" fillId="25" borderId="20" xfId="41" applyFont="1" applyFill="1" applyBorder="1" applyAlignment="1">
      <alignment horizontal="center" vertical="center" shrinkToFit="1"/>
    </xf>
    <xf numFmtId="0" fontId="41" fillId="25" borderId="15" xfId="41" applyFont="1" applyFill="1" applyBorder="1" applyAlignment="1">
      <alignment horizontal="center" vertical="center" shrinkToFit="1"/>
    </xf>
    <xf numFmtId="0" fontId="41" fillId="25" borderId="30" xfId="41" applyFont="1" applyFill="1" applyBorder="1" applyAlignment="1">
      <alignment horizontal="center" vertical="center" wrapText="1" shrinkToFit="1"/>
    </xf>
    <xf numFmtId="0" fontId="41" fillId="25" borderId="30" xfId="41" applyFont="1" applyFill="1" applyBorder="1" applyAlignment="1">
      <alignment horizontal="center" vertical="center" shrinkToFi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8" builtinId="6"/>
    <cellStyle name="桁区切り 2" xfId="46" xr:uid="{00000000-0005-0000-0000-000022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4" xr:uid="{00000000-0005-0000-0000-00002C000000}"/>
    <cellStyle name="標準 2 2" xfId="45" xr:uid="{00000000-0005-0000-0000-00002D000000}"/>
    <cellStyle name="標準 2 2 2" xfId="47" xr:uid="{00000000-0005-0000-0000-00002E000000}"/>
    <cellStyle name="標準 2 3" xfId="49" xr:uid="{00000000-0005-0000-0000-00002F000000}"/>
    <cellStyle name="標準_★施設重要度 - コピー" xfId="41" xr:uid="{00000000-0005-0000-0000-000030000000}"/>
    <cellStyle name="標準_一覧表" xfId="42" xr:uid="{00000000-0005-0000-0000-000031000000}"/>
    <cellStyle name="良い" xfId="43" builtinId="26" customBuiltin="1"/>
  </cellStyles>
  <dxfs count="42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33"/>
        </patternFill>
      </fill>
    </dxf>
    <dxf>
      <fill>
        <patternFill>
          <bgColor rgb="FFFF99CC"/>
        </patternFill>
      </fill>
    </dxf>
    <dxf>
      <fill>
        <patternFill>
          <bgColor rgb="FFFF99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33"/>
        </patternFill>
      </fill>
    </dxf>
    <dxf>
      <fill>
        <patternFill>
          <bgColor rgb="FFFF99CC"/>
        </patternFill>
      </fill>
    </dxf>
    <dxf>
      <fill>
        <patternFill>
          <bgColor rgb="FFFF99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33"/>
        </patternFill>
      </fill>
    </dxf>
    <dxf>
      <fill>
        <patternFill>
          <bgColor rgb="FFFF99CC"/>
        </patternFill>
      </fill>
    </dxf>
    <dxf>
      <fill>
        <patternFill>
          <bgColor rgb="FFFF99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33"/>
        </patternFill>
      </fill>
    </dxf>
    <dxf>
      <fill>
        <patternFill>
          <bgColor rgb="FFFF99CC"/>
        </patternFill>
      </fill>
    </dxf>
    <dxf>
      <fill>
        <patternFill>
          <bgColor rgb="FFFF9900"/>
        </patternFill>
      </fill>
    </dxf>
    <dxf>
      <fill>
        <patternFill>
          <bgColor rgb="FFCC99FF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9CCFF"/>
        </patternFill>
      </fill>
    </dxf>
    <dxf>
      <fill>
        <patternFill>
          <bgColor rgb="FFCCFF33"/>
        </patternFill>
      </fill>
    </dxf>
    <dxf>
      <fill>
        <patternFill>
          <bgColor rgb="FFFF99CC"/>
        </patternFill>
      </fill>
    </dxf>
    <dxf>
      <fill>
        <patternFill>
          <bgColor rgb="FFFF9900"/>
        </patternFill>
      </fill>
    </dxf>
  </dxfs>
  <tableStyles count="0" defaultTableStyle="TableStyleMedium2" defaultPivotStyle="PivotStyleLight16"/>
  <colors>
    <mruColors>
      <color rgb="FFCCFFFF"/>
      <color rgb="FFCCCCFF"/>
      <color rgb="FFCC99FF"/>
      <color rgb="FFFFCCFF"/>
      <color rgb="FF99CCFF"/>
      <color rgb="FF0000FF"/>
      <color rgb="FFFFFF99"/>
      <color rgb="FF9900FF"/>
      <color rgb="FFCC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158366</xdr:rowOff>
    </xdr:from>
    <xdr:ext cx="3924301" cy="3667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493EF5C-FE2F-45F4-B632-E9C17CB2C789}"/>
            </a:ext>
          </a:extLst>
        </xdr:cNvPr>
        <xdr:cNvSpPr txBox="1"/>
      </xdr:nvSpPr>
      <xdr:spPr>
        <a:xfrm>
          <a:off x="0" y="158366"/>
          <a:ext cx="3924301" cy="3667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0" rIns="0" bIns="0" rtlCol="0" anchor="ctr">
          <a:spAutoFit/>
        </a:bodyPr>
        <a:lstStyle/>
        <a:p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施設重要度用･･･シート削除不可</a:t>
          </a:r>
        </a:p>
        <a:p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評価点に変更がある場合はこのシートで変更して下さい。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3</xdr:col>
      <xdr:colOff>561976</xdr:colOff>
      <xdr:row>22</xdr:row>
      <xdr:rowOff>38100</xdr:rowOff>
    </xdr:from>
    <xdr:to>
      <xdr:col>8</xdr:col>
      <xdr:colOff>485776</xdr:colOff>
      <xdr:row>30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001EDBD-4FDE-4883-A186-4199CA0BBA70}"/>
            </a:ext>
          </a:extLst>
        </xdr:cNvPr>
        <xdr:cNvSpPr txBox="1"/>
      </xdr:nvSpPr>
      <xdr:spPr>
        <a:xfrm>
          <a:off x="3609976" y="3990975"/>
          <a:ext cx="3352800" cy="12001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管理橋梁一覧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　プルダウン用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総合評価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　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VLOOKUP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用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（削除禁止）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0</xdr:row>
      <xdr:rowOff>9525</xdr:rowOff>
    </xdr:from>
    <xdr:to>
      <xdr:col>14</xdr:col>
      <xdr:colOff>57150</xdr:colOff>
      <xdr:row>18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ECE972-A036-47F7-BD40-01A26C1491BB}"/>
            </a:ext>
          </a:extLst>
        </xdr:cNvPr>
        <xdr:cNvSpPr/>
      </xdr:nvSpPr>
      <xdr:spPr>
        <a:xfrm>
          <a:off x="4886325" y="9525"/>
          <a:ext cx="6762750" cy="42957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76199</xdr:colOff>
      <xdr:row>16</xdr:row>
      <xdr:rowOff>209550</xdr:rowOff>
    </xdr:from>
    <xdr:to>
      <xdr:col>13</xdr:col>
      <xdr:colOff>723899</xdr:colOff>
      <xdr:row>17</xdr:row>
      <xdr:rowOff>323850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6C70C-11AF-4BEE-918A-86F33048CF0F}"/>
            </a:ext>
          </a:extLst>
        </xdr:cNvPr>
        <xdr:cNvSpPr txBox="1"/>
      </xdr:nvSpPr>
      <xdr:spPr>
        <a:xfrm>
          <a:off x="6219824" y="3810000"/>
          <a:ext cx="46577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管理橋梁一覧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　プルダウン用（削除禁止）</a:t>
          </a:r>
        </a:p>
      </xdr:txBody>
    </xdr:sp>
    <xdr:clientData/>
  </xdr:twoCellAnchor>
  <xdr:twoCellAnchor>
    <xdr:from>
      <xdr:col>0</xdr:col>
      <xdr:colOff>9525</xdr:colOff>
      <xdr:row>0</xdr:row>
      <xdr:rowOff>19050</xdr:rowOff>
    </xdr:from>
    <xdr:to>
      <xdr:col>6</xdr:col>
      <xdr:colOff>352425</xdr:colOff>
      <xdr:row>28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192B868-B2A0-4FFE-AABC-2081D4B34FC8}"/>
            </a:ext>
          </a:extLst>
        </xdr:cNvPr>
        <xdr:cNvSpPr/>
      </xdr:nvSpPr>
      <xdr:spPr>
        <a:xfrm>
          <a:off x="9525" y="19050"/>
          <a:ext cx="4657725" cy="65627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47625</xdr:colOff>
      <xdr:row>21</xdr:row>
      <xdr:rowOff>19050</xdr:rowOff>
    </xdr:from>
    <xdr:to>
      <xdr:col>6</xdr:col>
      <xdr:colOff>104775</xdr:colOff>
      <xdr:row>25</xdr:row>
      <xdr:rowOff>19050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1C9B117-2299-41EB-99C2-962472E99389}"/>
            </a:ext>
          </a:extLst>
        </xdr:cNvPr>
        <xdr:cNvSpPr txBox="1"/>
      </xdr:nvSpPr>
      <xdr:spPr>
        <a:xfrm>
          <a:off x="1924050" y="4991100"/>
          <a:ext cx="2495550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[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集計</a:t>
          </a:r>
          <a:r>
            <a:rPr kumimoji="1"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]</a:t>
          </a:r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シート</a:t>
          </a:r>
          <a:endParaRPr kumimoji="1"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プルダウン用（削除禁止）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314324</xdr:colOff>
      <xdr:row>0</xdr:row>
      <xdr:rowOff>238125</xdr:rowOff>
    </xdr:from>
    <xdr:to>
      <xdr:col>17</xdr:col>
      <xdr:colOff>571500</xdr:colOff>
      <xdr:row>4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D80832-201D-47FD-AB47-A042C7ECECBE}"/>
            </a:ext>
          </a:extLst>
        </xdr:cNvPr>
        <xdr:cNvSpPr txBox="1"/>
      </xdr:nvSpPr>
      <xdr:spPr>
        <a:xfrm>
          <a:off x="12992099" y="238125"/>
          <a:ext cx="3305176" cy="115252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集計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　プルダウン用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補修費一覧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　単価参照用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（削除禁止）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797719</xdr:colOff>
      <xdr:row>0</xdr:row>
      <xdr:rowOff>35719</xdr:rowOff>
    </xdr:from>
    <xdr:to>
      <xdr:col>7</xdr:col>
      <xdr:colOff>904876</xdr:colOff>
      <xdr:row>0</xdr:row>
      <xdr:rowOff>309563</xdr:rowOff>
    </xdr:to>
    <xdr:sp macro="[0]!★条件入力_シミュレーション" textlink="">
      <xdr:nvSpPr>
        <xdr:cNvPr id="3" name="四角形: 角度付き 2">
          <a:extLst>
            <a:ext uri="{FF2B5EF4-FFF2-40B4-BE49-F238E27FC236}">
              <a16:creationId xmlns:a16="http://schemas.microsoft.com/office/drawing/2014/main" id="{CF872EEA-5AF1-46E7-B0D2-6BD9D3756C9C}"/>
            </a:ext>
          </a:extLst>
        </xdr:cNvPr>
        <xdr:cNvSpPr/>
      </xdr:nvSpPr>
      <xdr:spPr>
        <a:xfrm>
          <a:off x="4093369" y="35719"/>
          <a:ext cx="1745457" cy="273844"/>
        </a:xfrm>
        <a:prstGeom prst="bevel">
          <a:avLst/>
        </a:prstGeom>
        <a:solidFill>
          <a:srgbClr val="FF0000"/>
        </a:solidFill>
        <a:ln w="1270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シミュレーション条件変更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  <xdr:oneCellAnchor>
    <xdr:from>
      <xdr:col>0</xdr:col>
      <xdr:colOff>457200</xdr:colOff>
      <xdr:row>3</xdr:row>
      <xdr:rowOff>85725</xdr:rowOff>
    </xdr:from>
    <xdr:ext cx="4057650" cy="88921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DD88E2-9EB2-4AE0-8D59-BAC6C90A72E3}"/>
            </a:ext>
          </a:extLst>
        </xdr:cNvPr>
        <xdr:cNvSpPr txBox="1"/>
      </xdr:nvSpPr>
      <xdr:spPr>
        <a:xfrm>
          <a:off x="457200" y="952500"/>
          <a:ext cx="4057650" cy="88921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「執行表」シートで、設計及び工事が選択されている場合は、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「「シミュレーション実行」「順番・金額</a:t>
          </a: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_</a:t>
          </a: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確認」ボタンで執行内容及び金額が反映されます</a:t>
          </a:r>
          <a:endParaRPr kumimoji="1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初年度を変更する際は、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[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補修費一覧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]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シートの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「シミュレーション」ボタンから再度行って下さい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9670;R2&#21029;&#24220;&#24066;_&#38263;&#23551;&#21629;&#21270;\&#9670;&#27211;&#26753;&#31649;&#29702;&#12471;&#12473;&#12486;&#12512;%20_&#12487;&#12514;&#29992;%20-%20&#12467;&#12500;&#12540;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修費一覧 (2)"/>
      <sheetName val="補修費一覧_元"/>
      <sheetName val="総合評価_元"/>
      <sheetName val="集計_手入力"/>
      <sheetName val="集計_元"/>
      <sheetName val="集計 (2)"/>
      <sheetName val="旧番号対応"/>
      <sheetName val="H26損傷評価"/>
      <sheetName val="H26_R1_健全性比較"/>
      <sheetName val="管理橋梁一覧_報告書用"/>
      <sheetName val="点検結果"/>
      <sheetName val="重要度リスト"/>
      <sheetName val="集計リスト"/>
      <sheetName val="補修リスト"/>
      <sheetName val="Keikaku"/>
      <sheetName val="シミュレーション_様式"/>
      <sheetName val="個別施設計画_様式"/>
      <sheetName val="管理橋梁一覧"/>
      <sheetName val="new"/>
      <sheetName val="集計"/>
      <sheetName val="総合評価"/>
      <sheetName val="執行表"/>
      <sheetName val="補修費一覧"/>
      <sheetName val="シミュレーション"/>
      <sheetName val="個別施設計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A4" t="str">
            <v>幹線道路</v>
          </cell>
          <cell r="B4">
            <v>10</v>
          </cell>
          <cell r="O4" t="str">
            <v>―</v>
          </cell>
          <cell r="P4">
            <v>0</v>
          </cell>
          <cell r="R4" t="str">
            <v>―</v>
          </cell>
          <cell r="S4">
            <v>0</v>
          </cell>
          <cell r="U4" t="str">
            <v>―</v>
          </cell>
          <cell r="V4">
            <v>0</v>
          </cell>
        </row>
        <row r="5">
          <cell r="A5" t="str">
            <v>一級市道</v>
          </cell>
          <cell r="B5">
            <v>5</v>
          </cell>
          <cell r="O5" t="str">
            <v>M</v>
          </cell>
          <cell r="P5">
            <v>1000</v>
          </cell>
          <cell r="R5" t="str">
            <v>Ⅰ</v>
          </cell>
          <cell r="S5">
            <v>10000</v>
          </cell>
          <cell r="U5" t="str">
            <v>主桁</v>
          </cell>
          <cell r="V5">
            <v>500</v>
          </cell>
        </row>
        <row r="6">
          <cell r="A6" t="str">
            <v>二級市道</v>
          </cell>
          <cell r="B6">
            <v>3</v>
          </cell>
          <cell r="O6" t="str">
            <v>A</v>
          </cell>
          <cell r="P6">
            <v>2000</v>
          </cell>
          <cell r="R6" t="str">
            <v>Ⅱ</v>
          </cell>
          <cell r="S6">
            <v>20000</v>
          </cell>
          <cell r="U6" t="str">
            <v>横桁等</v>
          </cell>
          <cell r="V6">
            <v>500</v>
          </cell>
        </row>
        <row r="7">
          <cell r="A7" t="str">
            <v>その他の道路</v>
          </cell>
          <cell r="B7">
            <v>0</v>
          </cell>
          <cell r="O7" t="str">
            <v>B0</v>
          </cell>
          <cell r="P7">
            <v>3000</v>
          </cell>
          <cell r="R7" t="str">
            <v>Ⅲ</v>
          </cell>
          <cell r="S7">
            <v>30000</v>
          </cell>
          <cell r="U7" t="str">
            <v>床版</v>
          </cell>
          <cell r="V7">
            <v>500</v>
          </cell>
        </row>
        <row r="8">
          <cell r="O8" t="str">
            <v>B1</v>
          </cell>
          <cell r="P8">
            <v>4000</v>
          </cell>
          <cell r="R8" t="str">
            <v>Ⅳ</v>
          </cell>
          <cell r="S8">
            <v>40000</v>
          </cell>
          <cell r="U8" t="str">
            <v>橋台</v>
          </cell>
          <cell r="V8">
            <v>400</v>
          </cell>
        </row>
        <row r="9">
          <cell r="O9" t="str">
            <v>C1</v>
          </cell>
          <cell r="P9">
            <v>5000</v>
          </cell>
          <cell r="U9" t="str">
            <v>橋脚</v>
          </cell>
          <cell r="V9">
            <v>400</v>
          </cell>
        </row>
        <row r="10">
          <cell r="A10" t="str">
            <v>指定あり</v>
          </cell>
          <cell r="B10">
            <v>10</v>
          </cell>
          <cell r="O10" t="str">
            <v>S2</v>
          </cell>
          <cell r="P10">
            <v>6000</v>
          </cell>
          <cell r="U10" t="str">
            <v>基礎</v>
          </cell>
          <cell r="V10">
            <v>400</v>
          </cell>
        </row>
        <row r="11">
          <cell r="A11" t="str">
            <v>指定なし</v>
          </cell>
          <cell r="B11">
            <v>0</v>
          </cell>
          <cell r="O11" t="str">
            <v>C2</v>
          </cell>
          <cell r="P11">
            <v>7000</v>
          </cell>
          <cell r="U11" t="str">
            <v>支承</v>
          </cell>
          <cell r="V11">
            <v>300</v>
          </cell>
        </row>
        <row r="12">
          <cell r="O12" t="str">
            <v>S1</v>
          </cell>
          <cell r="P12">
            <v>7500</v>
          </cell>
          <cell r="U12" t="str">
            <v>高欄・防護柵</v>
          </cell>
          <cell r="V12">
            <v>200</v>
          </cell>
        </row>
        <row r="13">
          <cell r="O13" t="str">
            <v>E1</v>
          </cell>
          <cell r="P13">
            <v>8000</v>
          </cell>
          <cell r="U13" t="str">
            <v>地覆</v>
          </cell>
          <cell r="V13">
            <v>200</v>
          </cell>
        </row>
        <row r="14">
          <cell r="A14" t="str">
            <v>250台以上/日</v>
          </cell>
          <cell r="B14">
            <v>5</v>
          </cell>
          <cell r="O14" t="str">
            <v>E2</v>
          </cell>
          <cell r="P14">
            <v>9000</v>
          </cell>
          <cell r="U14" t="str">
            <v>伸縮装置</v>
          </cell>
          <cell r="V14">
            <v>200</v>
          </cell>
        </row>
        <row r="15">
          <cell r="A15" t="str">
            <v>250台未満/日</v>
          </cell>
          <cell r="B15">
            <v>0</v>
          </cell>
          <cell r="U15" t="str">
            <v>舗装</v>
          </cell>
          <cell r="V15">
            <v>200</v>
          </cell>
        </row>
        <row r="16">
          <cell r="U16" t="str">
            <v>排水施設</v>
          </cell>
          <cell r="V16">
            <v>200</v>
          </cell>
        </row>
        <row r="17">
          <cell r="U17" t="str">
            <v>落防</v>
          </cell>
          <cell r="V17">
            <v>200</v>
          </cell>
        </row>
        <row r="18">
          <cell r="A18" t="str">
            <v>車道橋</v>
          </cell>
          <cell r="B18">
            <v>5</v>
          </cell>
        </row>
        <row r="19">
          <cell r="A19" t="str">
            <v>人道橋</v>
          </cell>
          <cell r="B19">
            <v>0</v>
          </cell>
        </row>
        <row r="22">
          <cell r="A22" t="str">
            <v>海岸部</v>
          </cell>
          <cell r="B22">
            <v>5</v>
          </cell>
        </row>
        <row r="23">
          <cell r="A23" t="str">
            <v>海岸部 DID内</v>
          </cell>
          <cell r="B23">
            <v>8</v>
          </cell>
        </row>
        <row r="24">
          <cell r="A24" t="str">
            <v>DID内</v>
          </cell>
          <cell r="B24">
            <v>3</v>
          </cell>
        </row>
        <row r="25">
          <cell r="A25" t="str">
            <v>DID外</v>
          </cell>
          <cell r="B25">
            <v>0</v>
          </cell>
        </row>
        <row r="28">
          <cell r="A28" t="str">
            <v>ＪＲ</v>
          </cell>
          <cell r="B28">
            <v>10</v>
          </cell>
        </row>
        <row r="29">
          <cell r="A29" t="str">
            <v>ＮＥＸＣＯ</v>
          </cell>
          <cell r="B29">
            <v>10</v>
          </cell>
        </row>
        <row r="30">
          <cell r="A30" t="str">
            <v>一般道路（緊急輸送路）</v>
          </cell>
          <cell r="B30">
            <v>10</v>
          </cell>
        </row>
        <row r="31">
          <cell r="A31" t="str">
            <v>一般道路</v>
          </cell>
          <cell r="B31">
            <v>8</v>
          </cell>
        </row>
        <row r="32">
          <cell r="A32" t="str">
            <v>二級河川及びその水系</v>
          </cell>
          <cell r="B32">
            <v>5</v>
          </cell>
        </row>
        <row r="33">
          <cell r="A33" t="str">
            <v>その他の河川及び水路</v>
          </cell>
          <cell r="B33">
            <v>0</v>
          </cell>
        </row>
        <row r="36">
          <cell r="A36" t="str">
            <v>有</v>
          </cell>
          <cell r="B36">
            <v>0</v>
          </cell>
        </row>
        <row r="37">
          <cell r="A37" t="str">
            <v>無</v>
          </cell>
          <cell r="B37">
            <v>10</v>
          </cell>
        </row>
        <row r="40">
          <cell r="A40" t="str">
            <v>有</v>
          </cell>
          <cell r="B40">
            <v>5</v>
          </cell>
        </row>
        <row r="41">
          <cell r="A41" t="str">
            <v>無</v>
          </cell>
          <cell r="B41">
            <v>0</v>
          </cell>
        </row>
        <row r="44">
          <cell r="A44" t="str">
            <v>有</v>
          </cell>
          <cell r="B44">
            <v>5</v>
          </cell>
        </row>
        <row r="45">
          <cell r="A45" t="str">
            <v>無</v>
          </cell>
          <cell r="B45">
            <v>0</v>
          </cell>
        </row>
        <row r="48">
          <cell r="A48" t="str">
            <v>２種以上</v>
          </cell>
          <cell r="B48">
            <v>10</v>
          </cell>
        </row>
        <row r="49">
          <cell r="A49" t="str">
            <v>１種</v>
          </cell>
          <cell r="B49">
            <v>5</v>
          </cell>
        </row>
        <row r="50">
          <cell r="A50" t="str">
            <v>無</v>
          </cell>
          <cell r="B50">
            <v>0</v>
          </cell>
        </row>
        <row r="53">
          <cell r="A53" t="str">
            <v>一般供用</v>
          </cell>
          <cell r="B53">
            <v>1</v>
          </cell>
        </row>
        <row r="54">
          <cell r="A54" t="str">
            <v>行き止まり</v>
          </cell>
          <cell r="B54">
            <v>0.3</v>
          </cell>
        </row>
        <row r="55">
          <cell r="A55" t="str">
            <v>通行止め</v>
          </cell>
          <cell r="B55">
            <v>0.1</v>
          </cell>
        </row>
      </sheetData>
      <sheetData sheetId="12">
        <row r="2">
          <cell r="A2" t="str">
            <v>―</v>
          </cell>
          <cell r="F2" t="str">
            <v>－</v>
          </cell>
          <cell r="M2" t="str">
            <v>―</v>
          </cell>
        </row>
        <row r="3">
          <cell r="A3" t="str">
            <v>M</v>
          </cell>
          <cell r="F3" t="str">
            <v>Ⅰ</v>
          </cell>
          <cell r="M3" t="str">
            <v>防食機能の
劣化・腐食</v>
          </cell>
        </row>
        <row r="4">
          <cell r="A4" t="str">
            <v>A</v>
          </cell>
          <cell r="F4" t="str">
            <v>Ⅱ</v>
          </cell>
          <cell r="M4" t="str">
            <v>亀裂</v>
          </cell>
        </row>
        <row r="5">
          <cell r="A5" t="str">
            <v>B0</v>
          </cell>
          <cell r="F5" t="str">
            <v>Ⅲ</v>
          </cell>
          <cell r="M5" t="str">
            <v>ゆるみ・脱落</v>
          </cell>
        </row>
        <row r="6">
          <cell r="A6" t="str">
            <v>B1</v>
          </cell>
          <cell r="F6" t="str">
            <v>Ⅳ</v>
          </cell>
          <cell r="M6" t="str">
            <v>破断</v>
          </cell>
        </row>
        <row r="7">
          <cell r="A7" t="str">
            <v>C1</v>
          </cell>
          <cell r="M7" t="str">
            <v>ひびわれ</v>
          </cell>
        </row>
        <row r="8">
          <cell r="A8" t="str">
            <v>S2</v>
          </cell>
          <cell r="M8" t="str">
            <v>床版
ひびわれ</v>
          </cell>
        </row>
        <row r="9">
          <cell r="A9" t="str">
            <v>C2</v>
          </cell>
          <cell r="M9" t="str">
            <v>剥離・
鉄筋露出</v>
          </cell>
        </row>
        <row r="10">
          <cell r="A10" t="str">
            <v>S1</v>
          </cell>
          <cell r="M10" t="str">
            <v>漏水・
遊離石灰</v>
          </cell>
        </row>
        <row r="11">
          <cell r="A11" t="str">
            <v>E1</v>
          </cell>
          <cell r="M11" t="str">
            <v>抜け落ち</v>
          </cell>
        </row>
        <row r="12">
          <cell r="A12" t="str">
            <v>E2</v>
          </cell>
          <cell r="M12" t="str">
            <v>補修・補強材の
変状()</v>
          </cell>
        </row>
        <row r="13">
          <cell r="M13" t="str">
            <v>うき</v>
          </cell>
        </row>
        <row r="14">
          <cell r="M14" t="str">
            <v>遊間の異常</v>
          </cell>
        </row>
        <row r="15">
          <cell r="M15" t="str">
            <v>路面の凹凸</v>
          </cell>
        </row>
        <row r="16">
          <cell r="M16" t="str">
            <v>舗装の異常</v>
          </cell>
        </row>
        <row r="17">
          <cell r="M17" t="str">
            <v>支承の
機能障害</v>
          </cell>
        </row>
        <row r="18">
          <cell r="M18" t="str">
            <v>その他
()</v>
          </cell>
        </row>
        <row r="19">
          <cell r="M19" t="str">
            <v>定着部の
異常</v>
          </cell>
        </row>
        <row r="20">
          <cell r="M20" t="str">
            <v>変色・劣化</v>
          </cell>
        </row>
        <row r="21">
          <cell r="M21" t="str">
            <v>漏水・滞水</v>
          </cell>
        </row>
        <row r="22">
          <cell r="M22" t="str">
            <v>異常な音
・振動</v>
          </cell>
        </row>
        <row r="23">
          <cell r="M23" t="str">
            <v>異常なたわみ</v>
          </cell>
        </row>
        <row r="24">
          <cell r="M24" t="str">
            <v>変形・欠損</v>
          </cell>
        </row>
        <row r="25">
          <cell r="M25" t="str">
            <v>土砂詰り</v>
          </cell>
        </row>
        <row r="26">
          <cell r="M26" t="str">
            <v>沈下・移動
・傾斜</v>
          </cell>
        </row>
        <row r="27">
          <cell r="M27" t="str">
            <v>洗掘</v>
          </cell>
        </row>
      </sheetData>
      <sheetData sheetId="13"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11</v>
          </cell>
        </row>
        <row r="10">
          <cell r="B10">
            <v>13</v>
          </cell>
        </row>
        <row r="11">
          <cell r="B11">
            <v>14</v>
          </cell>
        </row>
        <row r="12">
          <cell r="B12">
            <v>21</v>
          </cell>
        </row>
        <row r="13">
          <cell r="B13">
            <v>22</v>
          </cell>
        </row>
        <row r="14">
          <cell r="B14">
            <v>23</v>
          </cell>
        </row>
        <row r="15">
          <cell r="B15">
            <v>31</v>
          </cell>
        </row>
        <row r="16">
          <cell r="B16">
            <v>32</v>
          </cell>
        </row>
        <row r="17">
          <cell r="B17">
            <v>41</v>
          </cell>
        </row>
        <row r="18">
          <cell r="B18">
            <v>42</v>
          </cell>
        </row>
        <row r="19">
          <cell r="B19">
            <v>51</v>
          </cell>
        </row>
        <row r="20">
          <cell r="B20">
            <v>52</v>
          </cell>
        </row>
        <row r="21">
          <cell r="B21">
            <v>61</v>
          </cell>
        </row>
        <row r="22">
          <cell r="B22">
            <v>71</v>
          </cell>
        </row>
        <row r="23">
          <cell r="B23">
            <v>81</v>
          </cell>
        </row>
        <row r="24">
          <cell r="B24">
            <v>91</v>
          </cell>
        </row>
        <row r="25">
          <cell r="B25">
            <v>92</v>
          </cell>
        </row>
        <row r="26">
          <cell r="B26">
            <v>1000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3810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28575">
          <a:solidFill>
            <a:srgbClr val="FF0000"/>
          </a:solidFill>
          <a:headEnd w="lg" len="lg"/>
          <a:tailEnd type="arrow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rgb="FFFFFF00"/>
    <pageSetUpPr fitToPage="1"/>
  </sheetPr>
  <dimension ref="A1:K55"/>
  <sheetViews>
    <sheetView workbookViewId="0"/>
  </sheetViews>
  <sheetFormatPr defaultColWidth="10.28515625" defaultRowHeight="12" x14ac:dyDescent="0.15"/>
  <cols>
    <col min="1" max="1" width="25.140625" style="8" customWidth="1"/>
    <col min="2" max="9" width="10.28515625" style="4"/>
    <col min="10" max="10" width="13" style="4" customWidth="1"/>
    <col min="11" max="16384" width="10.28515625" style="4"/>
  </cols>
  <sheetData>
    <row r="1" spans="1:11" s="1" customFormat="1" ht="47.25" customHeight="1" x14ac:dyDescent="0.15">
      <c r="A1" s="2"/>
      <c r="B1" s="2"/>
      <c r="C1" s="2"/>
      <c r="E1" s="10"/>
      <c r="F1" s="10"/>
      <c r="G1" s="10"/>
      <c r="H1" s="10"/>
      <c r="I1" s="10"/>
      <c r="J1" s="10"/>
      <c r="K1" s="10"/>
    </row>
    <row r="2" spans="1:11" ht="24" customHeight="1" x14ac:dyDescent="0.15"/>
    <row r="3" spans="1:11" x14ac:dyDescent="0.15">
      <c r="A3" s="3" t="s">
        <v>142</v>
      </c>
      <c r="B3" s="3" t="s">
        <v>165</v>
      </c>
      <c r="D3" s="11" t="s">
        <v>225</v>
      </c>
      <c r="E3" s="11" t="s">
        <v>226</v>
      </c>
      <c r="F3" s="12"/>
      <c r="G3" s="11" t="s">
        <v>227</v>
      </c>
      <c r="H3" s="11" t="s">
        <v>228</v>
      </c>
      <c r="J3" s="11" t="s">
        <v>229</v>
      </c>
      <c r="K3" s="11" t="s">
        <v>230</v>
      </c>
    </row>
    <row r="4" spans="1:11" x14ac:dyDescent="0.15">
      <c r="A4" s="9" t="s">
        <v>209</v>
      </c>
      <c r="B4" s="9">
        <v>10</v>
      </c>
      <c r="D4" s="13" t="s">
        <v>210</v>
      </c>
      <c r="E4" s="13">
        <v>0</v>
      </c>
      <c r="F4" s="12"/>
      <c r="G4" s="13" t="s">
        <v>210</v>
      </c>
      <c r="H4" s="13">
        <v>0</v>
      </c>
      <c r="J4" s="13" t="s">
        <v>210</v>
      </c>
      <c r="K4" s="13">
        <v>0</v>
      </c>
    </row>
    <row r="5" spans="1:11" x14ac:dyDescent="0.15">
      <c r="A5" s="5" t="s">
        <v>143</v>
      </c>
      <c r="B5" s="5">
        <v>5</v>
      </c>
      <c r="C5" s="90" t="s">
        <v>613</v>
      </c>
      <c r="D5" s="13" t="s">
        <v>213</v>
      </c>
      <c r="E5" s="13">
        <v>1000</v>
      </c>
      <c r="F5" s="12"/>
      <c r="G5" s="13" t="s">
        <v>212</v>
      </c>
      <c r="H5" s="13">
        <v>10000</v>
      </c>
      <c r="J5" s="13" t="s">
        <v>231</v>
      </c>
      <c r="K5" s="13">
        <v>500</v>
      </c>
    </row>
    <row r="6" spans="1:11" x14ac:dyDescent="0.15">
      <c r="A6" s="5" t="s">
        <v>144</v>
      </c>
      <c r="B6" s="5">
        <v>3</v>
      </c>
      <c r="C6" s="90" t="s">
        <v>613</v>
      </c>
      <c r="D6" s="13" t="s">
        <v>215</v>
      </c>
      <c r="E6" s="13">
        <v>2000</v>
      </c>
      <c r="F6" s="12"/>
      <c r="G6" s="13" t="s">
        <v>214</v>
      </c>
      <c r="H6" s="13">
        <v>20000</v>
      </c>
      <c r="J6" s="13" t="s">
        <v>232</v>
      </c>
      <c r="K6" s="13">
        <v>500</v>
      </c>
    </row>
    <row r="7" spans="1:11" x14ac:dyDescent="0.15">
      <c r="A7" s="5" t="s">
        <v>145</v>
      </c>
      <c r="B7" s="5">
        <v>0</v>
      </c>
      <c r="C7" s="90" t="s">
        <v>614</v>
      </c>
      <c r="D7" s="13" t="s">
        <v>217</v>
      </c>
      <c r="E7" s="13">
        <v>3000</v>
      </c>
      <c r="F7" s="12"/>
      <c r="G7" s="13" t="s">
        <v>216</v>
      </c>
      <c r="H7" s="13">
        <v>30000</v>
      </c>
      <c r="J7" s="13" t="s">
        <v>233</v>
      </c>
      <c r="K7" s="13">
        <v>500</v>
      </c>
    </row>
    <row r="8" spans="1:11" x14ac:dyDescent="0.15">
      <c r="A8" s="6"/>
      <c r="B8" s="6"/>
      <c r="C8" s="90" t="s">
        <v>614</v>
      </c>
      <c r="D8" s="13" t="s">
        <v>220</v>
      </c>
      <c r="E8" s="13">
        <v>4000</v>
      </c>
      <c r="F8" s="12"/>
      <c r="G8" s="13" t="s">
        <v>218</v>
      </c>
      <c r="H8" s="13">
        <v>40000</v>
      </c>
      <c r="J8" s="13" t="s">
        <v>234</v>
      </c>
      <c r="K8" s="13">
        <v>400</v>
      </c>
    </row>
    <row r="9" spans="1:11" x14ac:dyDescent="0.15">
      <c r="A9" s="3" t="s">
        <v>161</v>
      </c>
      <c r="B9" s="3" t="s">
        <v>165</v>
      </c>
      <c r="C9" s="90" t="s">
        <v>614</v>
      </c>
      <c r="D9" s="13" t="s">
        <v>211</v>
      </c>
      <c r="E9" s="13">
        <v>5000</v>
      </c>
      <c r="F9" s="12"/>
      <c r="G9" s="12"/>
      <c r="H9" s="12"/>
      <c r="J9" s="13" t="s">
        <v>235</v>
      </c>
      <c r="K9" s="13">
        <v>400</v>
      </c>
    </row>
    <row r="10" spans="1:11" x14ac:dyDescent="0.15">
      <c r="A10" s="5" t="s">
        <v>162</v>
      </c>
      <c r="B10" s="5">
        <v>10</v>
      </c>
      <c r="C10" s="90" t="s">
        <v>614</v>
      </c>
      <c r="D10" s="13" t="s">
        <v>219</v>
      </c>
      <c r="E10" s="13">
        <v>6000</v>
      </c>
      <c r="F10" s="12"/>
      <c r="G10" s="12"/>
      <c r="H10" s="12"/>
      <c r="J10" s="13" t="s">
        <v>236</v>
      </c>
      <c r="K10" s="13">
        <v>400</v>
      </c>
    </row>
    <row r="11" spans="1:11" x14ac:dyDescent="0.15">
      <c r="A11" s="5" t="s">
        <v>163</v>
      </c>
      <c r="B11" s="5">
        <v>0</v>
      </c>
      <c r="C11" s="90" t="s">
        <v>615</v>
      </c>
      <c r="D11" s="13" t="s">
        <v>222</v>
      </c>
      <c r="E11" s="13">
        <v>7000</v>
      </c>
      <c r="F11" s="12"/>
      <c r="G11" s="12"/>
      <c r="H11" s="12"/>
      <c r="J11" s="13" t="s">
        <v>237</v>
      </c>
      <c r="K11" s="13">
        <v>300</v>
      </c>
    </row>
    <row r="12" spans="1:11" x14ac:dyDescent="0.15">
      <c r="A12" s="6"/>
      <c r="B12" s="6"/>
      <c r="C12" s="90" t="s">
        <v>615</v>
      </c>
      <c r="D12" s="13" t="s">
        <v>221</v>
      </c>
      <c r="E12" s="13">
        <v>7000</v>
      </c>
      <c r="F12" s="12"/>
      <c r="G12" s="12"/>
      <c r="H12" s="12"/>
      <c r="J12" s="13" t="s">
        <v>238</v>
      </c>
      <c r="K12" s="13">
        <v>200</v>
      </c>
    </row>
    <row r="13" spans="1:11" x14ac:dyDescent="0.15">
      <c r="A13" s="3" t="s">
        <v>146</v>
      </c>
      <c r="B13" s="3" t="s">
        <v>165</v>
      </c>
      <c r="C13" s="90" t="s">
        <v>616</v>
      </c>
      <c r="D13" s="13" t="s">
        <v>224</v>
      </c>
      <c r="E13" s="13">
        <v>8000</v>
      </c>
      <c r="F13" s="12"/>
      <c r="G13" s="12"/>
      <c r="H13" s="12"/>
      <c r="J13" s="13" t="s">
        <v>239</v>
      </c>
      <c r="K13" s="13">
        <v>200</v>
      </c>
    </row>
    <row r="14" spans="1:11" x14ac:dyDescent="0.15">
      <c r="A14" s="5" t="s">
        <v>244</v>
      </c>
      <c r="B14" s="5">
        <v>5</v>
      </c>
      <c r="C14" s="90" t="s">
        <v>616</v>
      </c>
      <c r="D14" s="13" t="s">
        <v>223</v>
      </c>
      <c r="E14" s="13">
        <v>9000</v>
      </c>
      <c r="F14" s="12"/>
      <c r="G14" s="12"/>
      <c r="H14" s="12"/>
      <c r="J14" s="13" t="s">
        <v>240</v>
      </c>
      <c r="K14" s="13">
        <v>200</v>
      </c>
    </row>
    <row r="15" spans="1:11" x14ac:dyDescent="0.15">
      <c r="A15" s="5" t="s">
        <v>245</v>
      </c>
      <c r="B15" s="5">
        <v>0</v>
      </c>
      <c r="J15" s="13" t="s">
        <v>241</v>
      </c>
      <c r="K15" s="13">
        <v>200</v>
      </c>
    </row>
    <row r="16" spans="1:11" x14ac:dyDescent="0.15">
      <c r="A16" s="6"/>
      <c r="B16" s="6"/>
      <c r="J16" s="13" t="s">
        <v>242</v>
      </c>
      <c r="K16" s="13">
        <v>200</v>
      </c>
    </row>
    <row r="17" spans="1:11" x14ac:dyDescent="0.15">
      <c r="A17" s="3" t="s">
        <v>149</v>
      </c>
      <c r="B17" s="3" t="s">
        <v>165</v>
      </c>
      <c r="J17" s="13" t="s">
        <v>243</v>
      </c>
      <c r="K17" s="13">
        <v>200</v>
      </c>
    </row>
    <row r="18" spans="1:11" x14ac:dyDescent="0.15">
      <c r="A18" s="5" t="s">
        <v>150</v>
      </c>
      <c r="B18" s="5">
        <v>5</v>
      </c>
    </row>
    <row r="19" spans="1:11" x14ac:dyDescent="0.15">
      <c r="A19" s="5" t="s">
        <v>151</v>
      </c>
      <c r="B19" s="5">
        <v>0</v>
      </c>
    </row>
    <row r="20" spans="1:11" x14ac:dyDescent="0.15">
      <c r="A20" s="6"/>
      <c r="B20" s="6"/>
    </row>
    <row r="21" spans="1:11" x14ac:dyDescent="0.15">
      <c r="A21" s="3" t="s">
        <v>152</v>
      </c>
      <c r="B21" s="3" t="s">
        <v>165</v>
      </c>
    </row>
    <row r="22" spans="1:11" x14ac:dyDescent="0.15">
      <c r="A22" s="5" t="s">
        <v>207</v>
      </c>
      <c r="B22" s="5">
        <v>5</v>
      </c>
    </row>
    <row r="23" spans="1:11" x14ac:dyDescent="0.15">
      <c r="A23" s="5" t="s">
        <v>208</v>
      </c>
      <c r="B23" s="5">
        <v>8</v>
      </c>
    </row>
    <row r="24" spans="1:11" x14ac:dyDescent="0.15">
      <c r="A24" s="5" t="s">
        <v>203</v>
      </c>
      <c r="B24" s="5">
        <v>3</v>
      </c>
    </row>
    <row r="25" spans="1:11" x14ac:dyDescent="0.15">
      <c r="A25" s="5" t="s">
        <v>204</v>
      </c>
      <c r="B25" s="5">
        <v>0</v>
      </c>
    </row>
    <row r="26" spans="1:11" x14ac:dyDescent="0.15">
      <c r="A26" s="6"/>
      <c r="B26" s="6"/>
    </row>
    <row r="27" spans="1:11" x14ac:dyDescent="0.15">
      <c r="A27" s="3" t="s">
        <v>153</v>
      </c>
      <c r="B27" s="3" t="s">
        <v>165</v>
      </c>
    </row>
    <row r="28" spans="1:11" x14ac:dyDescent="0.15">
      <c r="A28" s="5" t="s">
        <v>154</v>
      </c>
      <c r="B28" s="5">
        <v>10</v>
      </c>
    </row>
    <row r="29" spans="1:11" x14ac:dyDescent="0.15">
      <c r="A29" s="5" t="s">
        <v>155</v>
      </c>
      <c r="B29" s="5">
        <v>10</v>
      </c>
    </row>
    <row r="30" spans="1:11" x14ac:dyDescent="0.15">
      <c r="A30" s="5" t="s">
        <v>206</v>
      </c>
      <c r="B30" s="5">
        <v>10</v>
      </c>
    </row>
    <row r="31" spans="1:11" x14ac:dyDescent="0.15">
      <c r="A31" s="5" t="s">
        <v>156</v>
      </c>
      <c r="B31" s="5">
        <v>8</v>
      </c>
    </row>
    <row r="32" spans="1:11" x14ac:dyDescent="0.15">
      <c r="A32" s="5" t="s">
        <v>157</v>
      </c>
      <c r="B32" s="5">
        <v>5</v>
      </c>
    </row>
    <row r="33" spans="1:2" x14ac:dyDescent="0.15">
      <c r="A33" s="5" t="s">
        <v>205</v>
      </c>
      <c r="B33" s="5">
        <v>0</v>
      </c>
    </row>
    <row r="34" spans="1:2" x14ac:dyDescent="0.15">
      <c r="A34" s="6"/>
      <c r="B34" s="6"/>
    </row>
    <row r="35" spans="1:2" x14ac:dyDescent="0.15">
      <c r="A35" s="3" t="s">
        <v>158</v>
      </c>
      <c r="B35" s="3" t="s">
        <v>165</v>
      </c>
    </row>
    <row r="36" spans="1:2" x14ac:dyDescent="0.15">
      <c r="A36" s="5" t="s">
        <v>147</v>
      </c>
      <c r="B36" s="5">
        <v>0</v>
      </c>
    </row>
    <row r="37" spans="1:2" x14ac:dyDescent="0.15">
      <c r="A37" s="5" t="s">
        <v>148</v>
      </c>
      <c r="B37" s="5">
        <v>10</v>
      </c>
    </row>
    <row r="38" spans="1:2" x14ac:dyDescent="0.15">
      <c r="A38" s="6"/>
      <c r="B38" s="6"/>
    </row>
    <row r="39" spans="1:2" x14ac:dyDescent="0.15">
      <c r="A39" s="3" t="s">
        <v>164</v>
      </c>
      <c r="B39" s="3" t="s">
        <v>165</v>
      </c>
    </row>
    <row r="40" spans="1:2" x14ac:dyDescent="0.15">
      <c r="A40" s="5" t="s">
        <v>147</v>
      </c>
      <c r="B40" s="5">
        <v>5</v>
      </c>
    </row>
    <row r="41" spans="1:2" x14ac:dyDescent="0.15">
      <c r="A41" s="5" t="s">
        <v>148</v>
      </c>
      <c r="B41" s="5">
        <v>0</v>
      </c>
    </row>
    <row r="42" spans="1:2" x14ac:dyDescent="0.15">
      <c r="A42" s="6"/>
      <c r="B42" s="6"/>
    </row>
    <row r="43" spans="1:2" x14ac:dyDescent="0.15">
      <c r="A43" s="3" t="s">
        <v>159</v>
      </c>
      <c r="B43" s="3" t="s">
        <v>165</v>
      </c>
    </row>
    <row r="44" spans="1:2" x14ac:dyDescent="0.15">
      <c r="A44" s="5" t="s">
        <v>147</v>
      </c>
      <c r="B44" s="5">
        <v>5</v>
      </c>
    </row>
    <row r="45" spans="1:2" x14ac:dyDescent="0.15">
      <c r="A45" s="5" t="s">
        <v>148</v>
      </c>
      <c r="B45" s="5">
        <v>0</v>
      </c>
    </row>
    <row r="46" spans="1:2" x14ac:dyDescent="0.15">
      <c r="A46" s="6"/>
      <c r="B46" s="6"/>
    </row>
    <row r="47" spans="1:2" x14ac:dyDescent="0.15">
      <c r="A47" s="3" t="s">
        <v>166</v>
      </c>
      <c r="B47" s="3" t="s">
        <v>165</v>
      </c>
    </row>
    <row r="48" spans="1:2" x14ac:dyDescent="0.15">
      <c r="A48" s="5" t="s">
        <v>160</v>
      </c>
      <c r="B48" s="5">
        <v>10</v>
      </c>
    </row>
    <row r="49" spans="1:2" x14ac:dyDescent="0.15">
      <c r="A49" s="7" t="s">
        <v>167</v>
      </c>
      <c r="B49" s="5">
        <v>5</v>
      </c>
    </row>
    <row r="50" spans="1:2" x14ac:dyDescent="0.15">
      <c r="A50" s="7" t="s">
        <v>168</v>
      </c>
      <c r="B50" s="5">
        <v>0</v>
      </c>
    </row>
    <row r="52" spans="1:2" x14ac:dyDescent="0.15">
      <c r="A52" s="3" t="s">
        <v>246</v>
      </c>
      <c r="B52" s="3" t="s">
        <v>165</v>
      </c>
    </row>
    <row r="53" spans="1:2" x14ac:dyDescent="0.15">
      <c r="A53" s="5" t="s">
        <v>247</v>
      </c>
      <c r="B53" s="14">
        <v>1</v>
      </c>
    </row>
    <row r="54" spans="1:2" x14ac:dyDescent="0.15">
      <c r="A54" s="5" t="s">
        <v>248</v>
      </c>
      <c r="B54" s="14">
        <v>0.3</v>
      </c>
    </row>
    <row r="55" spans="1:2" x14ac:dyDescent="0.15">
      <c r="A55" s="5" t="s">
        <v>249</v>
      </c>
      <c r="B55" s="14">
        <v>0.1</v>
      </c>
    </row>
  </sheetData>
  <phoneticPr fontId="23"/>
  <pageMargins left="0.94488188976377963" right="0.74803149606299213" top="0.98425196850393704" bottom="0.98425196850393704" header="0.51181102362204722" footer="0.51181102362204722"/>
  <pageSetup paperSize="9" scale="68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N27"/>
  <sheetViews>
    <sheetView workbookViewId="0"/>
  </sheetViews>
  <sheetFormatPr defaultRowHeight="13.5" x14ac:dyDescent="0.15"/>
  <cols>
    <col min="1" max="1" width="19" style="75" customWidth="1"/>
    <col min="2" max="9" width="9.140625" style="71"/>
    <col min="10" max="10" width="18.140625" style="71" bestFit="1" customWidth="1"/>
    <col min="11" max="11" width="9.140625" style="71"/>
    <col min="12" max="12" width="23.7109375" style="71" customWidth="1"/>
    <col min="13" max="13" width="9.140625" style="71"/>
    <col min="14" max="14" width="21.5703125" style="71" bestFit="1" customWidth="1"/>
    <col min="15" max="16384" width="9.140625" style="71"/>
  </cols>
  <sheetData>
    <row r="1" spans="1:14" x14ac:dyDescent="0.15">
      <c r="A1" s="72" t="s">
        <v>561</v>
      </c>
      <c r="B1" s="70" t="s">
        <v>382</v>
      </c>
      <c r="D1" s="70" t="s">
        <v>225</v>
      </c>
      <c r="F1" s="70" t="s">
        <v>227</v>
      </c>
      <c r="H1" s="70" t="s">
        <v>643</v>
      </c>
      <c r="J1" s="70" t="s">
        <v>645</v>
      </c>
      <c r="L1" s="70" t="s">
        <v>648</v>
      </c>
      <c r="N1" s="70" t="s">
        <v>664</v>
      </c>
    </row>
    <row r="2" spans="1:14" x14ac:dyDescent="0.15">
      <c r="A2" s="74" t="s">
        <v>545</v>
      </c>
      <c r="B2" s="73">
        <v>0</v>
      </c>
      <c r="D2" s="73" t="s">
        <v>210</v>
      </c>
      <c r="F2" s="73" t="s">
        <v>590</v>
      </c>
      <c r="H2" s="73" t="s">
        <v>562</v>
      </c>
      <c r="J2" s="73" t="s">
        <v>646</v>
      </c>
      <c r="L2" s="73" t="s">
        <v>646</v>
      </c>
      <c r="N2" s="73" t="s">
        <v>665</v>
      </c>
    </row>
    <row r="3" spans="1:14" ht="27" x14ac:dyDescent="0.15">
      <c r="A3" s="74" t="s">
        <v>564</v>
      </c>
      <c r="B3" s="73">
        <v>1</v>
      </c>
      <c r="D3" s="73" t="s">
        <v>213</v>
      </c>
      <c r="F3" s="73" t="s">
        <v>212</v>
      </c>
      <c r="H3" s="73" t="s">
        <v>563</v>
      </c>
      <c r="J3" s="73" t="s">
        <v>390</v>
      </c>
      <c r="L3" s="91" t="s">
        <v>652</v>
      </c>
      <c r="N3" s="91" t="s">
        <v>447</v>
      </c>
    </row>
    <row r="4" spans="1:14" x14ac:dyDescent="0.15">
      <c r="A4" s="74" t="s">
        <v>566</v>
      </c>
      <c r="B4" s="73">
        <v>2</v>
      </c>
      <c r="D4" s="73" t="s">
        <v>215</v>
      </c>
      <c r="F4" s="73" t="s">
        <v>214</v>
      </c>
      <c r="H4" s="73" t="s">
        <v>565</v>
      </c>
      <c r="J4" s="73" t="s">
        <v>647</v>
      </c>
      <c r="L4" s="91" t="s">
        <v>653</v>
      </c>
      <c r="N4" s="73" t="s">
        <v>666</v>
      </c>
    </row>
    <row r="5" spans="1:14" x14ac:dyDescent="0.15">
      <c r="A5" s="74" t="s">
        <v>557</v>
      </c>
      <c r="B5" s="73">
        <v>3</v>
      </c>
      <c r="D5" s="73" t="s">
        <v>217</v>
      </c>
      <c r="F5" s="73" t="s">
        <v>216</v>
      </c>
      <c r="H5" s="73" t="s">
        <v>567</v>
      </c>
      <c r="J5" s="91" t="s">
        <v>649</v>
      </c>
      <c r="L5" s="91" t="s">
        <v>654</v>
      </c>
      <c r="N5" s="73" t="s">
        <v>667</v>
      </c>
    </row>
    <row r="6" spans="1:14" x14ac:dyDescent="0.15">
      <c r="A6" s="74" t="s">
        <v>558</v>
      </c>
      <c r="B6" s="73">
        <v>4</v>
      </c>
      <c r="D6" s="73" t="s">
        <v>220</v>
      </c>
      <c r="F6" s="73" t="s">
        <v>218</v>
      </c>
      <c r="H6" s="73" t="s">
        <v>644</v>
      </c>
      <c r="J6" s="91" t="s">
        <v>650</v>
      </c>
      <c r="L6" s="91" t="s">
        <v>655</v>
      </c>
      <c r="N6" s="91" t="s">
        <v>670</v>
      </c>
    </row>
    <row r="7" spans="1:14" x14ac:dyDescent="0.15">
      <c r="A7" s="74" t="s">
        <v>547</v>
      </c>
      <c r="B7" s="73">
        <v>5</v>
      </c>
      <c r="D7" s="73" t="s">
        <v>211</v>
      </c>
      <c r="J7" s="73" t="s">
        <v>651</v>
      </c>
      <c r="L7" s="73" t="s">
        <v>656</v>
      </c>
      <c r="N7" s="91" t="s">
        <v>668</v>
      </c>
    </row>
    <row r="8" spans="1:14" ht="27" x14ac:dyDescent="0.15">
      <c r="A8" s="74" t="s">
        <v>552</v>
      </c>
      <c r="B8" s="73">
        <v>6</v>
      </c>
      <c r="D8" s="73" t="s">
        <v>219</v>
      </c>
      <c r="L8" s="73" t="s">
        <v>657</v>
      </c>
      <c r="N8" s="91" t="s">
        <v>669</v>
      </c>
    </row>
    <row r="9" spans="1:14" ht="27" x14ac:dyDescent="0.15">
      <c r="A9" s="74" t="s">
        <v>543</v>
      </c>
      <c r="B9" s="73">
        <v>7</v>
      </c>
      <c r="D9" s="73" t="s">
        <v>222</v>
      </c>
      <c r="L9" s="73" t="s">
        <v>658</v>
      </c>
    </row>
    <row r="10" spans="1:14" ht="27" x14ac:dyDescent="0.15">
      <c r="A10" s="74" t="s">
        <v>554</v>
      </c>
      <c r="B10" s="73">
        <v>8</v>
      </c>
      <c r="D10" s="73" t="s">
        <v>221</v>
      </c>
      <c r="L10" s="73" t="s">
        <v>659</v>
      </c>
    </row>
    <row r="11" spans="1:14" x14ac:dyDescent="0.15">
      <c r="A11" s="74" t="s">
        <v>568</v>
      </c>
      <c r="B11" s="73">
        <v>9</v>
      </c>
      <c r="D11" s="73" t="s">
        <v>224</v>
      </c>
      <c r="L11" s="73" t="s">
        <v>657</v>
      </c>
    </row>
    <row r="12" spans="1:14" ht="27" x14ac:dyDescent="0.15">
      <c r="A12" s="74" t="s">
        <v>577</v>
      </c>
      <c r="B12" s="73">
        <v>10</v>
      </c>
      <c r="D12" s="73" t="s">
        <v>223</v>
      </c>
      <c r="L12" s="73" t="s">
        <v>660</v>
      </c>
    </row>
    <row r="13" spans="1:14" x14ac:dyDescent="0.15">
      <c r="A13" s="74" t="s">
        <v>553</v>
      </c>
      <c r="B13" s="73">
        <v>11</v>
      </c>
      <c r="L13" s="73" t="s">
        <v>661</v>
      </c>
    </row>
    <row r="14" spans="1:14" x14ac:dyDescent="0.15">
      <c r="A14" s="74" t="s">
        <v>559</v>
      </c>
      <c r="B14" s="73">
        <v>12</v>
      </c>
      <c r="L14" s="91" t="s">
        <v>598</v>
      </c>
    </row>
    <row r="15" spans="1:14" x14ac:dyDescent="0.15">
      <c r="A15" s="74" t="s">
        <v>551</v>
      </c>
      <c r="B15" s="73">
        <v>13</v>
      </c>
      <c r="L15" s="73" t="s">
        <v>662</v>
      </c>
    </row>
    <row r="16" spans="1:14" x14ac:dyDescent="0.15">
      <c r="A16" s="74" t="s">
        <v>546</v>
      </c>
      <c r="B16" s="73">
        <v>14</v>
      </c>
      <c r="L16" s="73" t="s">
        <v>663</v>
      </c>
    </row>
    <row r="17" spans="1:2" ht="27" x14ac:dyDescent="0.15">
      <c r="A17" s="74" t="s">
        <v>556</v>
      </c>
      <c r="B17" s="73">
        <v>15</v>
      </c>
    </row>
    <row r="18" spans="1:2" ht="27" x14ac:dyDescent="0.15">
      <c r="A18" s="74" t="s">
        <v>569</v>
      </c>
      <c r="B18" s="73">
        <v>16</v>
      </c>
    </row>
    <row r="19" spans="1:2" ht="27" x14ac:dyDescent="0.15">
      <c r="A19" s="74" t="s">
        <v>560</v>
      </c>
      <c r="B19" s="73">
        <v>17</v>
      </c>
    </row>
    <row r="20" spans="1:2" x14ac:dyDescent="0.15">
      <c r="A20" s="74" t="s">
        <v>549</v>
      </c>
      <c r="B20" s="73">
        <v>18</v>
      </c>
    </row>
    <row r="21" spans="1:2" x14ac:dyDescent="0.15">
      <c r="A21" s="74" t="s">
        <v>544</v>
      </c>
      <c r="B21" s="73">
        <v>19</v>
      </c>
    </row>
    <row r="22" spans="1:2" ht="27" x14ac:dyDescent="0.15">
      <c r="A22" s="74" t="s">
        <v>570</v>
      </c>
      <c r="B22" s="73">
        <v>20</v>
      </c>
    </row>
    <row r="23" spans="1:2" x14ac:dyDescent="0.15">
      <c r="A23" s="74" t="s">
        <v>571</v>
      </c>
      <c r="B23" s="73">
        <v>21</v>
      </c>
    </row>
    <row r="24" spans="1:2" x14ac:dyDescent="0.15">
      <c r="A24" s="74" t="s">
        <v>548</v>
      </c>
      <c r="B24" s="73">
        <v>22</v>
      </c>
    </row>
    <row r="25" spans="1:2" x14ac:dyDescent="0.15">
      <c r="A25" s="74" t="s">
        <v>550</v>
      </c>
      <c r="B25" s="73">
        <v>23</v>
      </c>
    </row>
    <row r="26" spans="1:2" ht="27" x14ac:dyDescent="0.15">
      <c r="A26" s="74" t="s">
        <v>572</v>
      </c>
      <c r="B26" s="73">
        <v>24</v>
      </c>
    </row>
    <row r="27" spans="1:2" x14ac:dyDescent="0.15">
      <c r="A27" s="74" t="s">
        <v>555</v>
      </c>
      <c r="B27" s="73">
        <v>25</v>
      </c>
    </row>
  </sheetData>
  <phoneticPr fontId="21"/>
  <pageMargins left="0.7" right="0.7" top="0.75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M29"/>
  <sheetViews>
    <sheetView workbookViewId="0"/>
  </sheetViews>
  <sheetFormatPr defaultRowHeight="25.5" customHeight="1" x14ac:dyDescent="0.25"/>
  <cols>
    <col min="1" max="1" width="8.140625" style="33" customWidth="1"/>
    <col min="2" max="2" width="8.140625" style="78" customWidth="1"/>
    <col min="3" max="4" width="19.85546875" style="37" customWidth="1"/>
    <col min="5" max="6" width="10.7109375" style="37" customWidth="1"/>
    <col min="7" max="7" width="12.85546875" style="40" customWidth="1"/>
    <col min="8" max="8" width="30.28515625" style="37" customWidth="1"/>
    <col min="9" max="9" width="19.85546875" style="37" customWidth="1"/>
    <col min="10" max="10" width="17" style="38" customWidth="1"/>
    <col min="11" max="11" width="16.85546875" style="37" customWidth="1"/>
    <col min="12" max="12" width="15.85546875" style="37" customWidth="1"/>
    <col min="13" max="16384" width="9.140625" style="37"/>
  </cols>
  <sheetData>
    <row r="1" spans="1:12" s="33" customFormat="1" ht="25.5" customHeight="1" x14ac:dyDescent="0.15">
      <c r="A1" s="31" t="s">
        <v>374</v>
      </c>
      <c r="B1" s="86" t="s">
        <v>375</v>
      </c>
      <c r="C1" s="31" t="s">
        <v>376</v>
      </c>
      <c r="D1" s="31" t="s">
        <v>377</v>
      </c>
      <c r="E1" s="31" t="s">
        <v>580</v>
      </c>
      <c r="F1" s="31" t="s">
        <v>378</v>
      </c>
      <c r="G1" s="32" t="s">
        <v>379</v>
      </c>
      <c r="H1" s="31" t="s">
        <v>380</v>
      </c>
      <c r="I1" s="87" t="s">
        <v>381</v>
      </c>
      <c r="J1" s="88" t="s">
        <v>382</v>
      </c>
      <c r="K1" s="87" t="s">
        <v>582</v>
      </c>
      <c r="L1" s="87" t="s">
        <v>579</v>
      </c>
    </row>
    <row r="2" spans="1:12" ht="25.5" customHeight="1" x14ac:dyDescent="0.25">
      <c r="A2" s="34">
        <v>2</v>
      </c>
      <c r="B2" s="41">
        <v>1</v>
      </c>
      <c r="C2" s="35" t="s">
        <v>464</v>
      </c>
      <c r="D2" s="35" t="s">
        <v>383</v>
      </c>
      <c r="E2" s="35" t="s">
        <v>384</v>
      </c>
      <c r="F2" s="35"/>
      <c r="G2" s="36">
        <v>17000</v>
      </c>
      <c r="H2" s="35" t="s">
        <v>385</v>
      </c>
      <c r="I2" s="79" t="s">
        <v>386</v>
      </c>
      <c r="J2" s="80" t="s">
        <v>585</v>
      </c>
      <c r="K2" s="79"/>
      <c r="L2" s="79"/>
    </row>
    <row r="3" spans="1:12" ht="25.5" customHeight="1" x14ac:dyDescent="0.25">
      <c r="A3" s="34">
        <v>3</v>
      </c>
      <c r="B3" s="41">
        <v>2</v>
      </c>
      <c r="C3" s="35" t="s">
        <v>450</v>
      </c>
      <c r="D3" s="35" t="s">
        <v>383</v>
      </c>
      <c r="E3" s="35" t="s">
        <v>384</v>
      </c>
      <c r="F3" s="35"/>
      <c r="G3" s="36">
        <v>10000</v>
      </c>
      <c r="H3" s="35" t="s">
        <v>385</v>
      </c>
      <c r="I3" s="79" t="s">
        <v>386</v>
      </c>
      <c r="J3" s="80">
        <v>1</v>
      </c>
      <c r="K3" s="79" t="s">
        <v>592</v>
      </c>
      <c r="L3" s="79" t="s">
        <v>591</v>
      </c>
    </row>
    <row r="4" spans="1:12" ht="25.5" customHeight="1" x14ac:dyDescent="0.25">
      <c r="A4" s="34">
        <v>14</v>
      </c>
      <c r="B4" s="41">
        <v>3</v>
      </c>
      <c r="C4" s="35" t="s">
        <v>461</v>
      </c>
      <c r="D4" s="35" t="s">
        <v>388</v>
      </c>
      <c r="E4" s="35" t="s">
        <v>384</v>
      </c>
      <c r="F4" s="35" t="s">
        <v>389</v>
      </c>
      <c r="G4" s="36">
        <v>14000</v>
      </c>
      <c r="H4" s="35" t="s">
        <v>387</v>
      </c>
      <c r="I4" s="79" t="s">
        <v>386</v>
      </c>
      <c r="J4" s="80">
        <v>10</v>
      </c>
      <c r="K4" s="79" t="s">
        <v>584</v>
      </c>
      <c r="L4" s="79" t="s">
        <v>390</v>
      </c>
    </row>
    <row r="5" spans="1:12" ht="25.5" customHeight="1" x14ac:dyDescent="0.25">
      <c r="A5" s="34">
        <v>15</v>
      </c>
      <c r="B5" s="41">
        <v>4</v>
      </c>
      <c r="C5" s="35" t="s">
        <v>461</v>
      </c>
      <c r="D5" s="35" t="s">
        <v>404</v>
      </c>
      <c r="E5" s="35" t="s">
        <v>405</v>
      </c>
      <c r="F5" s="35"/>
      <c r="G5" s="36">
        <v>100000</v>
      </c>
      <c r="H5" s="35" t="s">
        <v>391</v>
      </c>
      <c r="I5" s="79" t="s">
        <v>593</v>
      </c>
      <c r="J5" s="80">
        <v>10</v>
      </c>
      <c r="K5" s="79" t="s">
        <v>584</v>
      </c>
      <c r="L5" s="79" t="s">
        <v>392</v>
      </c>
    </row>
    <row r="6" spans="1:12" ht="25.5" customHeight="1" x14ac:dyDescent="0.25">
      <c r="A6" s="34">
        <v>16</v>
      </c>
      <c r="B6" s="41">
        <v>5</v>
      </c>
      <c r="C6" s="35" t="s">
        <v>461</v>
      </c>
      <c r="D6" s="35" t="s">
        <v>404</v>
      </c>
      <c r="E6" s="35" t="s">
        <v>405</v>
      </c>
      <c r="F6" s="35"/>
      <c r="G6" s="36">
        <v>100000</v>
      </c>
      <c r="H6" s="35" t="s">
        <v>446</v>
      </c>
      <c r="I6" s="79" t="s">
        <v>593</v>
      </c>
      <c r="J6" s="80">
        <v>10</v>
      </c>
      <c r="K6" s="79" t="s">
        <v>584</v>
      </c>
      <c r="L6" s="79" t="s">
        <v>445</v>
      </c>
    </row>
    <row r="7" spans="1:12" ht="25.5" customHeight="1" x14ac:dyDescent="0.25">
      <c r="A7" s="34">
        <v>13</v>
      </c>
      <c r="B7" s="41">
        <v>6</v>
      </c>
      <c r="C7" s="35" t="s">
        <v>393</v>
      </c>
      <c r="D7" s="35" t="s">
        <v>394</v>
      </c>
      <c r="E7" s="35" t="s">
        <v>384</v>
      </c>
      <c r="F7" s="35" t="s">
        <v>395</v>
      </c>
      <c r="G7" s="36">
        <v>17000</v>
      </c>
      <c r="H7" s="35" t="s">
        <v>396</v>
      </c>
      <c r="I7" s="79" t="s">
        <v>396</v>
      </c>
      <c r="J7" s="80" t="s">
        <v>397</v>
      </c>
      <c r="K7" s="79"/>
      <c r="L7" s="79"/>
    </row>
    <row r="8" spans="1:12" ht="25.5" customHeight="1" x14ac:dyDescent="0.25">
      <c r="A8" s="34">
        <v>20</v>
      </c>
      <c r="B8" s="41">
        <v>7</v>
      </c>
      <c r="C8" s="35" t="s">
        <v>462</v>
      </c>
      <c r="D8" s="35" t="s">
        <v>398</v>
      </c>
      <c r="E8" s="35" t="s">
        <v>399</v>
      </c>
      <c r="F8" s="35" t="s">
        <v>400</v>
      </c>
      <c r="G8" s="36">
        <v>5000</v>
      </c>
      <c r="H8" s="35" t="s">
        <v>437</v>
      </c>
      <c r="I8" s="79" t="s">
        <v>401</v>
      </c>
      <c r="J8" s="80">
        <v>19</v>
      </c>
      <c r="K8" s="79"/>
      <c r="L8" s="79"/>
    </row>
    <row r="9" spans="1:12" ht="25.5" customHeight="1" x14ac:dyDescent="0.25">
      <c r="A9" s="34">
        <v>2</v>
      </c>
      <c r="B9" s="41">
        <v>11</v>
      </c>
      <c r="C9" s="35" t="s">
        <v>464</v>
      </c>
      <c r="D9" s="35" t="s">
        <v>383</v>
      </c>
      <c r="E9" s="35" t="s">
        <v>384</v>
      </c>
      <c r="F9" s="35"/>
      <c r="G9" s="36">
        <v>4000</v>
      </c>
      <c r="H9" s="35" t="s">
        <v>402</v>
      </c>
      <c r="I9" s="79" t="s">
        <v>402</v>
      </c>
      <c r="J9" s="80" t="s">
        <v>607</v>
      </c>
      <c r="K9" s="79"/>
      <c r="L9" s="79"/>
    </row>
    <row r="10" spans="1:12" ht="25.5" customHeight="1" x14ac:dyDescent="0.25">
      <c r="A10" s="34">
        <v>18</v>
      </c>
      <c r="B10" s="41">
        <v>13</v>
      </c>
      <c r="C10" s="35" t="s">
        <v>403</v>
      </c>
      <c r="D10" s="35" t="s">
        <v>404</v>
      </c>
      <c r="E10" s="35" t="s">
        <v>405</v>
      </c>
      <c r="F10" s="35"/>
      <c r="G10" s="36">
        <v>500000</v>
      </c>
      <c r="H10" s="35" t="s">
        <v>406</v>
      </c>
      <c r="I10" s="79" t="s">
        <v>406</v>
      </c>
      <c r="J10" s="80">
        <v>25</v>
      </c>
      <c r="K10" s="79"/>
      <c r="L10" s="79"/>
    </row>
    <row r="11" spans="1:12" ht="25.5" customHeight="1" x14ac:dyDescent="0.25">
      <c r="A11" s="34">
        <v>19</v>
      </c>
      <c r="B11" s="41">
        <v>14</v>
      </c>
      <c r="C11" s="35" t="s">
        <v>466</v>
      </c>
      <c r="D11" s="35" t="s">
        <v>404</v>
      </c>
      <c r="E11" s="35" t="s">
        <v>405</v>
      </c>
      <c r="F11" s="35"/>
      <c r="G11" s="36">
        <v>500000</v>
      </c>
      <c r="H11" s="35" t="s">
        <v>465</v>
      </c>
      <c r="I11" s="79" t="s">
        <v>407</v>
      </c>
      <c r="J11" s="80">
        <v>16</v>
      </c>
      <c r="K11" s="79" t="s">
        <v>408</v>
      </c>
      <c r="L11" s="79"/>
    </row>
    <row r="12" spans="1:12" ht="25.5" customHeight="1" x14ac:dyDescent="0.25">
      <c r="A12" s="34">
        <v>6</v>
      </c>
      <c r="B12" s="41">
        <v>21</v>
      </c>
      <c r="C12" s="35" t="s">
        <v>451</v>
      </c>
      <c r="D12" s="35" t="s">
        <v>398</v>
      </c>
      <c r="E12" s="35" t="s">
        <v>399</v>
      </c>
      <c r="F12" s="35" t="s">
        <v>411</v>
      </c>
      <c r="G12" s="36">
        <v>12000</v>
      </c>
      <c r="H12" s="35" t="s">
        <v>410</v>
      </c>
      <c r="I12" s="79" t="s">
        <v>409</v>
      </c>
      <c r="J12" s="80" t="s">
        <v>412</v>
      </c>
      <c r="K12" s="79" t="s">
        <v>578</v>
      </c>
      <c r="L12" s="79" t="s">
        <v>439</v>
      </c>
    </row>
    <row r="13" spans="1:12" ht="25.5" customHeight="1" x14ac:dyDescent="0.25">
      <c r="A13" s="34">
        <v>7</v>
      </c>
      <c r="B13" s="41">
        <v>22</v>
      </c>
      <c r="C13" s="35" t="s">
        <v>451</v>
      </c>
      <c r="D13" s="35" t="s">
        <v>398</v>
      </c>
      <c r="E13" s="35" t="s">
        <v>399</v>
      </c>
      <c r="F13" s="35" t="s">
        <v>400</v>
      </c>
      <c r="G13" s="36">
        <v>15000</v>
      </c>
      <c r="H13" s="35" t="s">
        <v>413</v>
      </c>
      <c r="I13" s="79" t="s">
        <v>409</v>
      </c>
      <c r="J13" s="80" t="s">
        <v>414</v>
      </c>
      <c r="K13" s="79" t="s">
        <v>578</v>
      </c>
      <c r="L13" s="79" t="s">
        <v>440</v>
      </c>
    </row>
    <row r="14" spans="1:12" ht="25.5" customHeight="1" x14ac:dyDescent="0.25">
      <c r="A14" s="34">
        <v>8</v>
      </c>
      <c r="B14" s="41">
        <v>23</v>
      </c>
      <c r="C14" s="35" t="s">
        <v>451</v>
      </c>
      <c r="D14" s="35" t="s">
        <v>398</v>
      </c>
      <c r="E14" s="35" t="s">
        <v>399</v>
      </c>
      <c r="F14" s="35" t="s">
        <v>411</v>
      </c>
      <c r="G14" s="36">
        <v>42000</v>
      </c>
      <c r="H14" s="35" t="s">
        <v>415</v>
      </c>
      <c r="I14" s="79" t="s">
        <v>409</v>
      </c>
      <c r="J14" s="80" t="s">
        <v>416</v>
      </c>
      <c r="K14" s="79" t="s">
        <v>578</v>
      </c>
      <c r="L14" s="79" t="s">
        <v>445</v>
      </c>
    </row>
    <row r="15" spans="1:12" ht="25.5" customHeight="1" x14ac:dyDescent="0.25">
      <c r="A15" s="34">
        <v>11</v>
      </c>
      <c r="B15" s="41">
        <v>31</v>
      </c>
      <c r="C15" s="35" t="s">
        <v>454</v>
      </c>
      <c r="D15" s="35" t="s">
        <v>417</v>
      </c>
      <c r="E15" s="35" t="s">
        <v>418</v>
      </c>
      <c r="F15" s="35" t="s">
        <v>419</v>
      </c>
      <c r="G15" s="36">
        <v>190000</v>
      </c>
      <c r="H15" s="35" t="s">
        <v>452</v>
      </c>
      <c r="I15" s="79" t="s">
        <v>420</v>
      </c>
      <c r="J15" s="80" t="s">
        <v>587</v>
      </c>
      <c r="K15" s="79" t="s">
        <v>505</v>
      </c>
      <c r="L15" s="79" t="s">
        <v>441</v>
      </c>
    </row>
    <row r="16" spans="1:12" ht="25.5" customHeight="1" x14ac:dyDescent="0.25">
      <c r="A16" s="34">
        <v>12</v>
      </c>
      <c r="B16" s="41">
        <v>32</v>
      </c>
      <c r="C16" s="35" t="s">
        <v>454</v>
      </c>
      <c r="D16" s="35" t="s">
        <v>417</v>
      </c>
      <c r="E16" s="35" t="s">
        <v>418</v>
      </c>
      <c r="F16" s="35" t="s">
        <v>419</v>
      </c>
      <c r="G16" s="36">
        <v>200000</v>
      </c>
      <c r="H16" s="35" t="s">
        <v>453</v>
      </c>
      <c r="I16" s="79" t="s">
        <v>420</v>
      </c>
      <c r="J16" s="80" t="s">
        <v>587</v>
      </c>
      <c r="K16" s="79" t="s">
        <v>505</v>
      </c>
      <c r="L16" s="79" t="s">
        <v>442</v>
      </c>
    </row>
    <row r="17" spans="1:13" ht="25.5" customHeight="1" x14ac:dyDescent="0.25">
      <c r="A17" s="34">
        <v>9</v>
      </c>
      <c r="B17" s="41">
        <v>41</v>
      </c>
      <c r="C17" s="35" t="s">
        <v>456</v>
      </c>
      <c r="D17" s="35" t="s">
        <v>422</v>
      </c>
      <c r="E17" s="35" t="s">
        <v>418</v>
      </c>
      <c r="F17" s="35" t="s">
        <v>400</v>
      </c>
      <c r="G17" s="36">
        <v>11000</v>
      </c>
      <c r="H17" s="35" t="s">
        <v>421</v>
      </c>
      <c r="I17" s="79" t="s">
        <v>423</v>
      </c>
      <c r="J17" s="80">
        <v>13</v>
      </c>
      <c r="K17" s="79"/>
      <c r="L17" s="79"/>
    </row>
    <row r="18" spans="1:13" ht="25.5" customHeight="1" x14ac:dyDescent="0.25">
      <c r="A18" s="34">
        <v>10</v>
      </c>
      <c r="B18" s="41">
        <v>42</v>
      </c>
      <c r="C18" s="35" t="s">
        <v>457</v>
      </c>
      <c r="D18" s="35" t="s">
        <v>383</v>
      </c>
      <c r="E18" s="35" t="s">
        <v>384</v>
      </c>
      <c r="F18" s="35"/>
      <c r="G18" s="36">
        <v>8000</v>
      </c>
      <c r="H18" s="35" t="s">
        <v>455</v>
      </c>
      <c r="I18" s="79" t="s">
        <v>423</v>
      </c>
      <c r="J18" s="80" t="s">
        <v>594</v>
      </c>
      <c r="K18" s="79"/>
      <c r="L18" s="79"/>
      <c r="M18" s="42"/>
    </row>
    <row r="19" spans="1:13" ht="25.5" customHeight="1" x14ac:dyDescent="0.25">
      <c r="A19" s="34">
        <v>4</v>
      </c>
      <c r="B19" s="41">
        <v>51</v>
      </c>
      <c r="C19" s="35" t="s">
        <v>460</v>
      </c>
      <c r="D19" s="35" t="s">
        <v>424</v>
      </c>
      <c r="E19" s="35" t="s">
        <v>425</v>
      </c>
      <c r="F19" s="35"/>
      <c r="G19" s="36">
        <v>500</v>
      </c>
      <c r="H19" s="35" t="s">
        <v>443</v>
      </c>
      <c r="I19" s="79" t="s">
        <v>373</v>
      </c>
      <c r="J19" s="80" t="s">
        <v>586</v>
      </c>
      <c r="K19" s="79" t="s">
        <v>438</v>
      </c>
      <c r="L19" s="79" t="s">
        <v>448</v>
      </c>
    </row>
    <row r="20" spans="1:13" ht="25.5" customHeight="1" x14ac:dyDescent="0.25">
      <c r="A20" s="34">
        <v>5</v>
      </c>
      <c r="B20" s="41">
        <v>52</v>
      </c>
      <c r="C20" s="35" t="s">
        <v>460</v>
      </c>
      <c r="D20" s="35" t="s">
        <v>424</v>
      </c>
      <c r="E20" s="35" t="s">
        <v>425</v>
      </c>
      <c r="F20" s="35"/>
      <c r="G20" s="36">
        <v>2000</v>
      </c>
      <c r="H20" s="35" t="s">
        <v>444</v>
      </c>
      <c r="I20" s="79" t="s">
        <v>373</v>
      </c>
      <c r="J20" s="80" t="s">
        <v>586</v>
      </c>
      <c r="K20" s="79" t="s">
        <v>438</v>
      </c>
      <c r="L20" s="79" t="s">
        <v>449</v>
      </c>
    </row>
    <row r="21" spans="1:13" ht="25.5" customHeight="1" x14ac:dyDescent="0.25">
      <c r="A21" s="34">
        <v>21</v>
      </c>
      <c r="B21" s="41">
        <v>61</v>
      </c>
      <c r="C21" s="35" t="s">
        <v>426</v>
      </c>
      <c r="D21" s="35" t="s">
        <v>394</v>
      </c>
      <c r="E21" s="35" t="s">
        <v>384</v>
      </c>
      <c r="F21" s="35" t="s">
        <v>395</v>
      </c>
      <c r="G21" s="36">
        <v>17000</v>
      </c>
      <c r="H21" s="35" t="s">
        <v>427</v>
      </c>
      <c r="I21" s="79" t="s">
        <v>588</v>
      </c>
      <c r="J21" s="80" t="s">
        <v>589</v>
      </c>
      <c r="K21" s="79"/>
      <c r="L21" s="79"/>
    </row>
    <row r="22" spans="1:13" ht="25.5" customHeight="1" x14ac:dyDescent="0.25">
      <c r="A22" s="34" t="s">
        <v>595</v>
      </c>
      <c r="B22" s="41">
        <v>71</v>
      </c>
      <c r="C22" s="35" t="s">
        <v>436</v>
      </c>
      <c r="D22" s="35" t="s">
        <v>383</v>
      </c>
      <c r="E22" s="35" t="s">
        <v>384</v>
      </c>
      <c r="F22" s="35"/>
      <c r="G22" s="36">
        <v>8000</v>
      </c>
      <c r="H22" s="35" t="s">
        <v>428</v>
      </c>
      <c r="I22" s="79"/>
      <c r="J22" s="80"/>
      <c r="K22" s="79" t="s">
        <v>506</v>
      </c>
      <c r="L22" s="79" t="s">
        <v>583</v>
      </c>
    </row>
    <row r="23" spans="1:13" ht="25.5" customHeight="1" x14ac:dyDescent="0.25">
      <c r="A23" s="34">
        <v>17</v>
      </c>
      <c r="B23" s="41">
        <v>81</v>
      </c>
      <c r="C23" s="35" t="s">
        <v>461</v>
      </c>
      <c r="D23" s="35" t="s">
        <v>433</v>
      </c>
      <c r="E23" s="35" t="s">
        <v>384</v>
      </c>
      <c r="F23" s="35" t="s">
        <v>434</v>
      </c>
      <c r="G23" s="36">
        <v>10000</v>
      </c>
      <c r="H23" s="35" t="s">
        <v>473</v>
      </c>
      <c r="I23" s="79" t="s">
        <v>581</v>
      </c>
      <c r="J23" s="80">
        <v>10</v>
      </c>
      <c r="K23" s="79" t="s">
        <v>429</v>
      </c>
      <c r="L23" s="79"/>
    </row>
    <row r="24" spans="1:13" ht="25.5" customHeight="1" x14ac:dyDescent="0.25">
      <c r="A24" s="34">
        <v>1</v>
      </c>
      <c r="B24" s="41">
        <v>91</v>
      </c>
      <c r="C24" s="35" t="s">
        <v>603</v>
      </c>
      <c r="D24" s="35" t="s">
        <v>383</v>
      </c>
      <c r="E24" s="35" t="s">
        <v>384</v>
      </c>
      <c r="F24" s="35"/>
      <c r="G24" s="36">
        <v>315000</v>
      </c>
      <c r="H24" s="35" t="s">
        <v>605</v>
      </c>
      <c r="I24" s="79" t="s">
        <v>401</v>
      </c>
      <c r="J24" s="80">
        <v>22</v>
      </c>
      <c r="K24" s="79" t="s">
        <v>430</v>
      </c>
      <c r="L24" s="79"/>
    </row>
    <row r="25" spans="1:13" ht="25.5" customHeight="1" x14ac:dyDescent="0.25">
      <c r="A25" s="34">
        <v>1</v>
      </c>
      <c r="B25" s="41">
        <v>92</v>
      </c>
      <c r="C25" s="35" t="s">
        <v>604</v>
      </c>
      <c r="D25" s="35" t="s">
        <v>383</v>
      </c>
      <c r="E25" s="35" t="s">
        <v>384</v>
      </c>
      <c r="F25" s="35"/>
      <c r="G25" s="36">
        <v>315000</v>
      </c>
      <c r="H25" s="35" t="s">
        <v>606</v>
      </c>
      <c r="I25" s="79" t="s">
        <v>431</v>
      </c>
      <c r="J25" s="80">
        <v>22</v>
      </c>
      <c r="K25" s="79" t="s">
        <v>432</v>
      </c>
      <c r="L25" s="79"/>
    </row>
    <row r="26" spans="1:13" ht="25.5" customHeight="1" x14ac:dyDescent="0.25">
      <c r="A26" s="34">
        <v>22</v>
      </c>
      <c r="B26" s="41">
        <v>1000</v>
      </c>
      <c r="C26" s="35" t="s">
        <v>510</v>
      </c>
      <c r="D26" s="35"/>
      <c r="E26" s="35"/>
      <c r="F26" s="35"/>
      <c r="G26" s="36"/>
      <c r="H26" s="35" t="s">
        <v>511</v>
      </c>
      <c r="I26" s="79"/>
      <c r="J26" s="80"/>
      <c r="K26" s="79"/>
      <c r="L26" s="79"/>
    </row>
    <row r="27" spans="1:13" ht="25.5" customHeight="1" x14ac:dyDescent="0.25">
      <c r="C27" s="39"/>
    </row>
    <row r="28" spans="1:13" ht="25.5" customHeight="1" x14ac:dyDescent="0.25">
      <c r="C28" s="39"/>
    </row>
    <row r="29" spans="1:13" ht="25.5" customHeight="1" x14ac:dyDescent="0.25">
      <c r="C29" s="39"/>
    </row>
  </sheetData>
  <sortState ref="A2:L26">
    <sortCondition ref="B2:B26"/>
  </sortState>
  <phoneticPr fontId="2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6">
    <tabColor rgb="FFFFFF00"/>
  </sheetPr>
  <dimension ref="A1:C19"/>
  <sheetViews>
    <sheetView workbookViewId="0"/>
  </sheetViews>
  <sheetFormatPr defaultRowHeight="14.25" x14ac:dyDescent="0.15"/>
  <cols>
    <col min="1" max="1" width="16.28515625" style="50" customWidth="1"/>
    <col min="2" max="2" width="9.140625" style="53"/>
    <col min="3" max="3" width="14.5703125" style="50" customWidth="1"/>
    <col min="4" max="16384" width="9.140625" style="50"/>
  </cols>
  <sheetData>
    <row r="1" spans="1:3" x14ac:dyDescent="0.15">
      <c r="A1" s="50" t="s">
        <v>539</v>
      </c>
      <c r="B1" s="53" t="s">
        <v>609</v>
      </c>
      <c r="C1" s="50" t="s">
        <v>486</v>
      </c>
    </row>
    <row r="2" spans="1:3" x14ac:dyDescent="0.15">
      <c r="A2" s="50" t="s">
        <v>525</v>
      </c>
      <c r="B2" s="53" t="b">
        <v>0</v>
      </c>
      <c r="C2" s="50" t="s">
        <v>487</v>
      </c>
    </row>
    <row r="3" spans="1:3" x14ac:dyDescent="0.15">
      <c r="A3" s="50" t="s">
        <v>512</v>
      </c>
      <c r="B3" s="53" t="s">
        <v>575</v>
      </c>
      <c r="C3" s="50" t="s">
        <v>489</v>
      </c>
    </row>
    <row r="4" spans="1:3" x14ac:dyDescent="0.15">
      <c r="A4" s="50" t="s">
        <v>526</v>
      </c>
      <c r="B4" s="53" t="b">
        <v>1</v>
      </c>
      <c r="C4" s="50" t="s">
        <v>488</v>
      </c>
    </row>
    <row r="5" spans="1:3" x14ac:dyDescent="0.15">
      <c r="A5" s="50" t="s">
        <v>513</v>
      </c>
      <c r="B5" s="53" t="s">
        <v>575</v>
      </c>
      <c r="C5" s="50" t="s">
        <v>490</v>
      </c>
    </row>
    <row r="6" spans="1:3" x14ac:dyDescent="0.15">
      <c r="A6" s="50" t="s">
        <v>514</v>
      </c>
      <c r="C6" s="50" t="s">
        <v>491</v>
      </c>
    </row>
    <row r="7" spans="1:3" x14ac:dyDescent="0.15">
      <c r="A7" s="50" t="s">
        <v>515</v>
      </c>
      <c r="C7" s="50" t="s">
        <v>492</v>
      </c>
    </row>
    <row r="8" spans="1:3" x14ac:dyDescent="0.15">
      <c r="A8" s="50" t="s">
        <v>516</v>
      </c>
      <c r="B8" s="53" t="s">
        <v>612</v>
      </c>
      <c r="C8" s="50" t="s">
        <v>493</v>
      </c>
    </row>
    <row r="9" spans="1:3" x14ac:dyDescent="0.15">
      <c r="A9" s="50" t="s">
        <v>517</v>
      </c>
      <c r="C9" s="50" t="s">
        <v>494</v>
      </c>
    </row>
    <row r="10" spans="1:3" x14ac:dyDescent="0.15">
      <c r="A10" s="50" t="s">
        <v>518</v>
      </c>
      <c r="C10" s="50" t="s">
        <v>495</v>
      </c>
    </row>
    <row r="11" spans="1:3" x14ac:dyDescent="0.15">
      <c r="A11" s="50" t="s">
        <v>519</v>
      </c>
      <c r="C11" s="50" t="s">
        <v>496</v>
      </c>
    </row>
    <row r="12" spans="1:3" x14ac:dyDescent="0.15">
      <c r="A12" s="50" t="s">
        <v>520</v>
      </c>
      <c r="C12" s="50" t="s">
        <v>497</v>
      </c>
    </row>
    <row r="13" spans="1:3" x14ac:dyDescent="0.15">
      <c r="A13" s="50" t="s">
        <v>521</v>
      </c>
      <c r="C13" s="50" t="s">
        <v>498</v>
      </c>
    </row>
    <row r="14" spans="1:3" x14ac:dyDescent="0.15">
      <c r="A14" s="50" t="s">
        <v>522</v>
      </c>
      <c r="C14" s="50" t="s">
        <v>499</v>
      </c>
    </row>
    <row r="15" spans="1:3" x14ac:dyDescent="0.15">
      <c r="A15" s="50" t="s">
        <v>523</v>
      </c>
      <c r="C15" s="50" t="s">
        <v>524</v>
      </c>
    </row>
    <row r="16" spans="1:3" x14ac:dyDescent="0.15">
      <c r="A16" s="50" t="s">
        <v>527</v>
      </c>
      <c r="B16" s="53" t="s">
        <v>529</v>
      </c>
      <c r="C16" s="50" t="s">
        <v>500</v>
      </c>
    </row>
    <row r="17" spans="1:3" x14ac:dyDescent="0.15">
      <c r="A17" s="50" t="s">
        <v>528</v>
      </c>
      <c r="B17" s="53" t="s">
        <v>530</v>
      </c>
      <c r="C17" s="50" t="s">
        <v>501</v>
      </c>
    </row>
    <row r="18" spans="1:3" x14ac:dyDescent="0.15">
      <c r="A18" s="50" t="s">
        <v>541</v>
      </c>
      <c r="B18" s="53" t="s">
        <v>610</v>
      </c>
    </row>
    <row r="19" spans="1:3" x14ac:dyDescent="0.15">
      <c r="A19" s="50" t="s">
        <v>540</v>
      </c>
      <c r="B19" s="53" t="s">
        <v>611</v>
      </c>
    </row>
  </sheetData>
  <phoneticPr fontId="2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7">
    <tabColor rgb="FFFFFF00"/>
    <pageSetUpPr fitToPage="1"/>
  </sheetPr>
  <dimension ref="A1:J8"/>
  <sheetViews>
    <sheetView workbookViewId="0"/>
  </sheetViews>
  <sheetFormatPr defaultColWidth="10.28515625" defaultRowHeight="15.75" outlineLevelRow="1" outlineLevelCol="1" x14ac:dyDescent="0.15"/>
  <cols>
    <col min="1" max="1" width="7" style="20" customWidth="1" outlineLevel="1"/>
    <col min="2" max="2" width="7" style="28" customWidth="1"/>
    <col min="3" max="3" width="7" style="20" customWidth="1"/>
    <col min="4" max="4" width="18.7109375" style="20" customWidth="1"/>
    <col min="5" max="5" width="9.7109375" style="46" customWidth="1"/>
    <col min="6" max="7" width="12.28515625" style="20" customWidth="1"/>
    <col min="8" max="8" width="15.28515625" style="28" customWidth="1"/>
    <col min="9" max="10" width="13.7109375" style="15" customWidth="1"/>
    <col min="11" max="16384" width="10.28515625" style="15"/>
  </cols>
  <sheetData>
    <row r="1" spans="1:10" ht="27.75" customHeight="1" x14ac:dyDescent="0.15">
      <c r="A1" s="15"/>
      <c r="B1" s="21"/>
      <c r="C1" s="48" t="s">
        <v>574</v>
      </c>
      <c r="D1" s="49"/>
      <c r="E1" s="43"/>
      <c r="F1" s="51"/>
      <c r="G1" s="51"/>
      <c r="H1" s="15"/>
      <c r="I1" s="85" t="s">
        <v>608</v>
      </c>
    </row>
    <row r="2" spans="1:10" s="16" customFormat="1" ht="20.25" customHeight="1" x14ac:dyDescent="0.15">
      <c r="A2" s="56" t="s">
        <v>536</v>
      </c>
      <c r="B2" s="111" t="s">
        <v>480</v>
      </c>
      <c r="C2" s="113" t="s">
        <v>475</v>
      </c>
      <c r="D2" s="113" t="s">
        <v>372</v>
      </c>
      <c r="E2" s="109" t="s">
        <v>478</v>
      </c>
      <c r="F2" s="107" t="s">
        <v>538</v>
      </c>
      <c r="G2" s="107" t="s">
        <v>508</v>
      </c>
      <c r="H2" s="107" t="s">
        <v>507</v>
      </c>
      <c r="I2" s="76" t="s">
        <v>573</v>
      </c>
      <c r="J2" s="68"/>
    </row>
    <row r="3" spans="1:10" s="16" customFormat="1" ht="20.25" customHeight="1" x14ac:dyDescent="0.15">
      <c r="A3" s="63" t="s">
        <v>250</v>
      </c>
      <c r="B3" s="112"/>
      <c r="C3" s="114"/>
      <c r="D3" s="114"/>
      <c r="E3" s="110"/>
      <c r="F3" s="115"/>
      <c r="G3" s="115"/>
      <c r="H3" s="108"/>
      <c r="I3" s="64"/>
      <c r="J3" s="64" t="str">
        <f>IF(I3="","",I3+1)</f>
        <v/>
      </c>
    </row>
    <row r="4" spans="1:10" s="16" customFormat="1" ht="20.25" customHeight="1" outlineLevel="1" x14ac:dyDescent="0.15">
      <c r="A4" s="58"/>
      <c r="B4" s="83"/>
      <c r="C4" s="59"/>
      <c r="D4" s="59"/>
      <c r="E4" s="59"/>
      <c r="F4" s="65"/>
      <c r="G4" s="66"/>
      <c r="H4" s="69" t="s">
        <v>535</v>
      </c>
      <c r="I4" s="55"/>
      <c r="J4" s="55"/>
    </row>
    <row r="5" spans="1:10" s="16" customFormat="1" ht="20.25" customHeight="1" outlineLevel="1" x14ac:dyDescent="0.15">
      <c r="A5" s="58"/>
      <c r="B5" s="83"/>
      <c r="C5" s="59"/>
      <c r="D5" s="59"/>
      <c r="E5" s="59"/>
      <c r="F5" s="59"/>
      <c r="G5" s="60"/>
      <c r="H5" s="69" t="s">
        <v>531</v>
      </c>
      <c r="I5" s="55"/>
      <c r="J5" s="55"/>
    </row>
    <row r="6" spans="1:10" s="16" customFormat="1" ht="20.25" customHeight="1" outlineLevel="1" x14ac:dyDescent="0.15">
      <c r="A6" s="58"/>
      <c r="B6" s="83"/>
      <c r="C6" s="59"/>
      <c r="D6" s="59"/>
      <c r="E6" s="59"/>
      <c r="F6" s="59"/>
      <c r="G6" s="60"/>
      <c r="H6" s="69" t="s">
        <v>500</v>
      </c>
      <c r="I6" s="55"/>
      <c r="J6" s="55"/>
    </row>
    <row r="7" spans="1:10" s="16" customFormat="1" ht="20.25" customHeight="1" outlineLevel="1" x14ac:dyDescent="0.15">
      <c r="A7" s="61"/>
      <c r="B7" s="84"/>
      <c r="C7" s="62"/>
      <c r="D7" s="62"/>
      <c r="E7" s="62"/>
      <c r="F7" s="62"/>
      <c r="G7" s="67"/>
      <c r="H7" s="69" t="s">
        <v>532</v>
      </c>
      <c r="I7" s="55" t="str">
        <f>IF(AND(I5="",I4="",I6=""),"",SUM(I4:I6))</f>
        <v/>
      </c>
      <c r="J7" s="55" t="str">
        <f>IF(AND(J5="",J4="",J6=""),"",SUM(J4:J6))</f>
        <v/>
      </c>
    </row>
    <row r="8" spans="1:10" ht="21.95" customHeight="1" x14ac:dyDescent="0.15">
      <c r="A8" s="54"/>
      <c r="B8" s="18"/>
      <c r="C8" s="18"/>
      <c r="D8" s="19"/>
      <c r="E8" s="44"/>
      <c r="F8" s="52"/>
      <c r="G8" s="52"/>
      <c r="H8" s="52" t="str">
        <f>IF(AND(G8="",F8=""),"",G8+F8)</f>
        <v/>
      </c>
      <c r="I8" s="57"/>
      <c r="J8" s="57"/>
    </row>
  </sheetData>
  <mergeCells count="7">
    <mergeCell ref="H2:H3"/>
    <mergeCell ref="E2:E3"/>
    <mergeCell ref="B2:B3"/>
    <mergeCell ref="C2:C3"/>
    <mergeCell ref="D2:D3"/>
    <mergeCell ref="G2:G3"/>
    <mergeCell ref="F2:F3"/>
  </mergeCells>
  <phoneticPr fontId="21"/>
  <conditionalFormatting sqref="I8:J8">
    <cfRule type="cellIs" dxfId="41" priority="11" operator="equal">
      <formula>"点検・設計"</formula>
    </cfRule>
    <cfRule type="cellIs" dxfId="40" priority="12" operator="equal">
      <formula>"点検・工事"</formula>
    </cfRule>
    <cfRule type="cellIs" dxfId="39" priority="13" operator="equal">
      <formula>"点検"</formula>
    </cfRule>
    <cfRule type="cellIs" dxfId="38" priority="14" operator="equal">
      <formula>"設計"</formula>
    </cfRule>
    <cfRule type="cellIs" dxfId="37" priority="15" operator="equal">
      <formula>"工事"</formula>
    </cfRule>
  </conditionalFormatting>
  <conditionalFormatting sqref="I8:J8">
    <cfRule type="cellIs" dxfId="36" priority="6" operator="equal">
      <formula>"点検・工事2"</formula>
    </cfRule>
    <cfRule type="cellIs" dxfId="35" priority="7" operator="equal">
      <formula>"点検・工事1"</formula>
    </cfRule>
    <cfRule type="cellIs" dxfId="34" priority="8" operator="equal">
      <formula>"工事2"</formula>
    </cfRule>
    <cfRule type="cellIs" dxfId="33" priority="9" operator="equal">
      <formula>"工事1"</formula>
    </cfRule>
    <cfRule type="cellIs" dxfId="32" priority="10" operator="equal">
      <formula>"設計・工事"</formula>
    </cfRule>
  </conditionalFormatting>
  <dataValidations count="1">
    <dataValidation type="list" allowBlank="1" sqref="I8:J8" xr:uid="{00000000-0002-0000-0400-000000000000}">
      <formula1>"設計,工事,点検,点検・工事,点検・設計,設計・工事"</formula1>
    </dataValidation>
  </dataValidations>
  <printOptions horizontalCentered="1"/>
  <pageMargins left="0.78740157480314965" right="0.70866141732283472" top="0.55118110236220474" bottom="0.55118110236220474" header="0.51181102362204722" footer="0.31496062992125984"/>
  <pageSetup paperSize="8" fitToHeight="0" orientation="landscape"/>
  <headerFooter scaleWithDoc="0" alignWithMargins="0">
    <oddHeader>&amp;R&amp;A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>
    <tabColor rgb="FFFFFF00"/>
    <pageSetUpPr fitToPage="1"/>
  </sheetPr>
  <dimension ref="A5:W16"/>
  <sheetViews>
    <sheetView workbookViewId="0"/>
  </sheetViews>
  <sheetFormatPr defaultColWidth="10.28515625" defaultRowHeight="15.75" x14ac:dyDescent="0.15"/>
  <cols>
    <col min="1" max="1" width="7" style="28" customWidth="1"/>
    <col min="2" max="2" width="7" style="20" customWidth="1"/>
    <col min="3" max="3" width="20.42578125" style="20" customWidth="1"/>
    <col min="4" max="4" width="13.85546875" style="20" customWidth="1"/>
    <col min="5" max="5" width="19.85546875" style="20" customWidth="1"/>
    <col min="6" max="7" width="7.85546875" style="27" customWidth="1"/>
    <col min="8" max="8" width="9.7109375" style="17" customWidth="1"/>
    <col min="9" max="9" width="9.7109375" style="28" customWidth="1"/>
    <col min="10" max="11" width="9.7109375" style="46" customWidth="1"/>
    <col min="12" max="21" width="10.28515625" style="15"/>
    <col min="22" max="22" width="12.7109375" style="28" customWidth="1"/>
    <col min="23" max="23" width="56.28515625" style="17" customWidth="1"/>
    <col min="24" max="16384" width="10.28515625" style="15"/>
  </cols>
  <sheetData>
    <row r="5" spans="1:23" ht="27.75" customHeight="1" x14ac:dyDescent="0.15">
      <c r="A5" s="21"/>
      <c r="B5" s="116" t="s">
        <v>474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</row>
    <row r="6" spans="1:23" s="16" customFormat="1" ht="21.75" customHeight="1" x14ac:dyDescent="0.15">
      <c r="A6" s="140" t="s">
        <v>480</v>
      </c>
      <c r="B6" s="145" t="s">
        <v>475</v>
      </c>
      <c r="C6" s="145" t="s">
        <v>372</v>
      </c>
      <c r="D6" s="145" t="s">
        <v>142</v>
      </c>
      <c r="E6" s="145" t="s">
        <v>371</v>
      </c>
      <c r="F6" s="140" t="s">
        <v>542</v>
      </c>
      <c r="G6" s="140" t="s">
        <v>370</v>
      </c>
      <c r="H6" s="140" t="s">
        <v>481</v>
      </c>
      <c r="I6" s="131" t="s">
        <v>476</v>
      </c>
      <c r="J6" s="143" t="s">
        <v>477</v>
      </c>
      <c r="K6" s="135" t="s">
        <v>478</v>
      </c>
      <c r="L6" s="137" t="s">
        <v>573</v>
      </c>
      <c r="M6" s="138"/>
      <c r="N6" s="138"/>
      <c r="O6" s="138"/>
      <c r="P6" s="138"/>
      <c r="Q6" s="138"/>
      <c r="R6" s="138"/>
      <c r="S6" s="138"/>
      <c r="T6" s="138"/>
      <c r="U6" s="139"/>
      <c r="V6" s="131" t="s">
        <v>576</v>
      </c>
      <c r="W6" s="133" t="s">
        <v>479</v>
      </c>
    </row>
    <row r="7" spans="1:23" s="16" customFormat="1" ht="21.75" customHeight="1" x14ac:dyDescent="0.15">
      <c r="A7" s="142"/>
      <c r="B7" s="142"/>
      <c r="C7" s="142"/>
      <c r="D7" s="142"/>
      <c r="E7" s="142"/>
      <c r="F7" s="141"/>
      <c r="G7" s="141"/>
      <c r="H7" s="141"/>
      <c r="I7" s="132"/>
      <c r="J7" s="144"/>
      <c r="K7" s="136"/>
      <c r="L7" s="89"/>
      <c r="M7" s="89" t="str">
        <f>IF(L7="","",L7+1)</f>
        <v/>
      </c>
      <c r="N7" s="89" t="str">
        <f t="shared" ref="N7:U7" si="0">IF(M7="","",M7+1)</f>
        <v/>
      </c>
      <c r="O7" s="89" t="str">
        <f t="shared" si="0"/>
        <v/>
      </c>
      <c r="P7" s="89" t="str">
        <f t="shared" si="0"/>
        <v/>
      </c>
      <c r="Q7" s="89" t="str">
        <f t="shared" si="0"/>
        <v/>
      </c>
      <c r="R7" s="89" t="str">
        <f t="shared" si="0"/>
        <v/>
      </c>
      <c r="S7" s="89" t="str">
        <f t="shared" si="0"/>
        <v/>
      </c>
      <c r="T7" s="89" t="str">
        <f t="shared" si="0"/>
        <v/>
      </c>
      <c r="U7" s="89" t="str">
        <f t="shared" si="0"/>
        <v/>
      </c>
      <c r="V7" s="132"/>
      <c r="W7" s="134"/>
    </row>
    <row r="8" spans="1:23" ht="21.95" customHeight="1" x14ac:dyDescent="0.15">
      <c r="A8" s="117"/>
      <c r="B8" s="117"/>
      <c r="C8" s="119"/>
      <c r="D8" s="119"/>
      <c r="E8" s="119"/>
      <c r="F8" s="127"/>
      <c r="G8" s="127"/>
      <c r="H8" s="129"/>
      <c r="I8" s="129"/>
      <c r="J8" s="121"/>
      <c r="K8" s="121"/>
      <c r="L8" s="57"/>
      <c r="M8" s="57"/>
      <c r="N8" s="57"/>
      <c r="O8" s="57"/>
      <c r="P8" s="57"/>
      <c r="Q8" s="57"/>
      <c r="R8" s="57"/>
      <c r="S8" s="57"/>
      <c r="T8" s="57"/>
      <c r="U8" s="57"/>
      <c r="V8" s="123"/>
      <c r="W8" s="125"/>
    </row>
    <row r="9" spans="1:23" ht="21.95" customHeight="1" x14ac:dyDescent="0.15">
      <c r="A9" s="118"/>
      <c r="B9" s="118"/>
      <c r="C9" s="120"/>
      <c r="D9" s="120"/>
      <c r="E9" s="120"/>
      <c r="F9" s="128"/>
      <c r="G9" s="128"/>
      <c r="H9" s="130"/>
      <c r="I9" s="130"/>
      <c r="J9" s="122"/>
      <c r="K9" s="122"/>
      <c r="L9" s="77"/>
      <c r="M9" s="77"/>
      <c r="N9" s="77"/>
      <c r="O9" s="77"/>
      <c r="P9" s="77"/>
      <c r="Q9" s="77"/>
      <c r="R9" s="77"/>
      <c r="S9" s="77"/>
      <c r="T9" s="77"/>
      <c r="U9" s="77"/>
      <c r="V9" s="124"/>
      <c r="W9" s="126"/>
    </row>
    <row r="10" spans="1:23" s="26" customFormat="1" ht="16.5" customHeight="1" x14ac:dyDescent="0.15">
      <c r="A10" s="24"/>
      <c r="B10" s="22"/>
      <c r="C10" s="22"/>
      <c r="D10" s="22"/>
      <c r="E10" s="22"/>
      <c r="F10" s="23"/>
      <c r="G10" s="23"/>
      <c r="H10" s="25"/>
      <c r="I10" s="24"/>
      <c r="J10" s="45"/>
      <c r="K10" s="45"/>
      <c r="V10" s="24"/>
      <c r="W10" s="30"/>
    </row>
    <row r="11" spans="1:23" s="26" customFormat="1" ht="16.5" customHeight="1" x14ac:dyDescent="0.15">
      <c r="A11" s="29"/>
      <c r="B11" s="47" t="s">
        <v>484</v>
      </c>
      <c r="C11" s="22"/>
      <c r="D11" s="22"/>
      <c r="E11" s="22"/>
      <c r="F11" s="23"/>
      <c r="G11" s="23"/>
      <c r="H11" s="25"/>
      <c r="I11" s="24"/>
      <c r="J11" s="45"/>
      <c r="K11" s="45"/>
      <c r="V11" s="24"/>
    </row>
    <row r="12" spans="1:23" x14ac:dyDescent="0.15">
      <c r="B12" s="47" t="s">
        <v>483</v>
      </c>
    </row>
    <row r="13" spans="1:23" x14ac:dyDescent="0.15">
      <c r="B13" s="47" t="s">
        <v>482</v>
      </c>
    </row>
    <row r="14" spans="1:23" x14ac:dyDescent="0.15">
      <c r="B14" s="47" t="s">
        <v>485</v>
      </c>
    </row>
    <row r="16" spans="1:23" x14ac:dyDescent="0.15">
      <c r="P16" s="47"/>
    </row>
  </sheetData>
  <mergeCells count="28">
    <mergeCell ref="K6:K7"/>
    <mergeCell ref="L6:U6"/>
    <mergeCell ref="G6:G7"/>
    <mergeCell ref="H6:H7"/>
    <mergeCell ref="A6:A7"/>
    <mergeCell ref="I6:I7"/>
    <mergeCell ref="J6:J7"/>
    <mergeCell ref="B6:B7"/>
    <mergeCell ref="C6:C7"/>
    <mergeCell ref="D6:D7"/>
    <mergeCell ref="E6:E7"/>
    <mergeCell ref="F6:F7"/>
    <mergeCell ref="B5:W5"/>
    <mergeCell ref="A8:A9"/>
    <mergeCell ref="B8:B9"/>
    <mergeCell ref="C8:C9"/>
    <mergeCell ref="D8:D9"/>
    <mergeCell ref="E8:E9"/>
    <mergeCell ref="K8:K9"/>
    <mergeCell ref="V8:V9"/>
    <mergeCell ref="W8:W9"/>
    <mergeCell ref="F8:F9"/>
    <mergeCell ref="G8:G9"/>
    <mergeCell ref="H8:H9"/>
    <mergeCell ref="I8:I9"/>
    <mergeCell ref="J8:J9"/>
    <mergeCell ref="V6:V7"/>
    <mergeCell ref="W6:W7"/>
  </mergeCells>
  <phoneticPr fontId="21"/>
  <conditionalFormatting sqref="L9">
    <cfRule type="cellIs" dxfId="31" priority="28" operator="equal">
      <formula>"点検・設計"</formula>
    </cfRule>
    <cfRule type="cellIs" dxfId="30" priority="29" operator="equal">
      <formula>"点検・工事"</formula>
    </cfRule>
    <cfRule type="cellIs" dxfId="29" priority="30" operator="equal">
      <formula>"点検"</formula>
    </cfRule>
    <cfRule type="cellIs" dxfId="28" priority="31" operator="equal">
      <formula>"設計"</formula>
    </cfRule>
    <cfRule type="cellIs" dxfId="27" priority="32" operator="equal">
      <formula>"工事"</formula>
    </cfRule>
  </conditionalFormatting>
  <conditionalFormatting sqref="L9">
    <cfRule type="cellIs" dxfId="26" priority="27" operator="equal">
      <formula>"設計・工事"</formula>
    </cfRule>
  </conditionalFormatting>
  <conditionalFormatting sqref="M9:U9">
    <cfRule type="cellIs" dxfId="25" priority="22" operator="equal">
      <formula>"点検・設計"</formula>
    </cfRule>
    <cfRule type="cellIs" dxfId="24" priority="23" operator="equal">
      <formula>"点検・工事"</formula>
    </cfRule>
    <cfRule type="cellIs" dxfId="23" priority="24" operator="equal">
      <formula>"点検"</formula>
    </cfRule>
    <cfRule type="cellIs" dxfId="22" priority="25" operator="equal">
      <formula>"設計"</formula>
    </cfRule>
    <cfRule type="cellIs" dxfId="21" priority="26" operator="equal">
      <formula>"工事"</formula>
    </cfRule>
  </conditionalFormatting>
  <conditionalFormatting sqref="M9:U9">
    <cfRule type="cellIs" dxfId="20" priority="21" operator="equal">
      <formula>"設計・工事"</formula>
    </cfRule>
  </conditionalFormatting>
  <conditionalFormatting sqref="L8:U8">
    <cfRule type="cellIs" dxfId="19" priority="6" operator="equal">
      <formula>"点検・設計"</formula>
    </cfRule>
    <cfRule type="cellIs" dxfId="18" priority="7" operator="equal">
      <formula>"点検・工事"</formula>
    </cfRule>
    <cfRule type="cellIs" dxfId="17" priority="8" operator="equal">
      <formula>"点検"</formula>
    </cfRule>
    <cfRule type="cellIs" dxfId="16" priority="9" operator="equal">
      <formula>"設計"</formula>
    </cfRule>
    <cfRule type="cellIs" dxfId="15" priority="10" operator="equal">
      <formula>"工事"</formula>
    </cfRule>
  </conditionalFormatting>
  <conditionalFormatting sqref="L8:U8">
    <cfRule type="cellIs" dxfId="14" priority="1" operator="equal">
      <formula>"点検・工事2"</formula>
    </cfRule>
    <cfRule type="cellIs" dxfId="13" priority="2" operator="equal">
      <formula>"点検・工事1"</formula>
    </cfRule>
    <cfRule type="cellIs" dxfId="12" priority="3" operator="equal">
      <formula>"工事2"</formula>
    </cfRule>
    <cfRule type="cellIs" dxfId="11" priority="4" operator="equal">
      <formula>"工事1"</formula>
    </cfRule>
    <cfRule type="cellIs" dxfId="10" priority="5" operator="equal">
      <formula>"設計・工事"</formula>
    </cfRule>
  </conditionalFormatting>
  <dataValidations count="1">
    <dataValidation type="list" allowBlank="1" sqref="L8:U9" xr:uid="{00000000-0002-0000-0500-000000000000}">
      <formula1>"設計,工事,点検,点検・工事,点検・設計,設計・工事"</formula1>
    </dataValidation>
  </dataValidations>
  <printOptions horizontalCentered="1"/>
  <pageMargins left="0.78740157480314965" right="0.70866141732283472" top="0.55118110236220474" bottom="0.55118110236220474" header="0.51181102362204722" footer="0.31496062992125984"/>
  <pageSetup paperSize="9" scale="50" fitToHeight="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M4"/>
  <sheetViews>
    <sheetView workbookViewId="0"/>
  </sheetViews>
  <sheetFormatPr defaultRowHeight="14.25" x14ac:dyDescent="0.15"/>
  <cols>
    <col min="1" max="1" width="9.140625" style="81"/>
    <col min="2" max="2" width="14.5703125" style="82" customWidth="1"/>
    <col min="3" max="5" width="9.140625" style="81"/>
    <col min="6" max="13" width="13.28515625" style="82" customWidth="1"/>
    <col min="14" max="16384" width="9.140625" style="81"/>
  </cols>
  <sheetData>
    <row r="1" spans="1:2" x14ac:dyDescent="0.15">
      <c r="A1" s="81" t="s">
        <v>599</v>
      </c>
      <c r="B1" s="82" t="s">
        <v>671</v>
      </c>
    </row>
    <row r="2" spans="1:2" x14ac:dyDescent="0.15">
      <c r="A2" s="81" t="s">
        <v>600</v>
      </c>
      <c r="B2" s="82" t="s">
        <v>617</v>
      </c>
    </row>
    <row r="3" spans="1:2" x14ac:dyDescent="0.15">
      <c r="A3" s="81" t="s">
        <v>601</v>
      </c>
    </row>
    <row r="4" spans="1:2" x14ac:dyDescent="0.15">
      <c r="A4" s="81" t="s">
        <v>602</v>
      </c>
    </row>
  </sheetData>
  <phoneticPr fontId="2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87"/>
  <sheetViews>
    <sheetView tabSelected="1" view="pageBreakPreview" zoomScale="70" zoomScaleNormal="40" zoomScaleSheetLayoutView="70" workbookViewId="0">
      <selection sqref="A1:Z1"/>
    </sheetView>
  </sheetViews>
  <sheetFormatPr defaultRowHeight="21.95" customHeight="1" x14ac:dyDescent="0.15"/>
  <cols>
    <col min="1" max="1" width="5.85546875" style="92" bestFit="1" customWidth="1"/>
    <col min="2" max="2" width="23.28515625" style="92" bestFit="1" customWidth="1"/>
    <col min="3" max="3" width="16.42578125" style="92" bestFit="1" customWidth="1"/>
    <col min="4" max="4" width="33.28515625" style="92" bestFit="1" customWidth="1"/>
    <col min="5" max="5" width="0" style="92" hidden="1" customWidth="1"/>
    <col min="6" max="6" width="7.42578125" style="92" bestFit="1" customWidth="1"/>
    <col min="7" max="7" width="8.140625" style="92" bestFit="1" customWidth="1"/>
    <col min="8" max="8" width="8.140625" style="92" hidden="1" customWidth="1"/>
    <col min="9" max="10" width="0" style="92" hidden="1" customWidth="1"/>
    <col min="11" max="11" width="7.42578125" style="92" bestFit="1" customWidth="1"/>
    <col min="12" max="12" width="6" style="92" bestFit="1" customWidth="1"/>
    <col min="13" max="13" width="7.7109375" style="92" bestFit="1" customWidth="1"/>
    <col min="14" max="24" width="9.140625" style="92"/>
    <col min="25" max="25" width="12" style="92" bestFit="1" customWidth="1"/>
    <col min="26" max="26" width="69.85546875" style="92" bestFit="1" customWidth="1"/>
    <col min="27" max="16384" width="9.140625" style="92"/>
  </cols>
  <sheetData>
    <row r="1" spans="1:26" ht="40.5" customHeight="1" x14ac:dyDescent="0.15">
      <c r="A1" s="148" t="s">
        <v>724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</row>
    <row r="2" spans="1:26" ht="21.95" customHeight="1" x14ac:dyDescent="0.15">
      <c r="A2" s="146" t="s">
        <v>475</v>
      </c>
      <c r="B2" s="146" t="s">
        <v>372</v>
      </c>
      <c r="C2" s="146" t="s">
        <v>142</v>
      </c>
      <c r="D2" s="146" t="s">
        <v>371</v>
      </c>
      <c r="E2" s="146" t="s">
        <v>678</v>
      </c>
      <c r="F2" s="147" t="s">
        <v>542</v>
      </c>
      <c r="G2" s="147" t="s">
        <v>370</v>
      </c>
      <c r="H2" s="146" t="s">
        <v>502</v>
      </c>
      <c r="I2" s="146" t="s">
        <v>503</v>
      </c>
      <c r="J2" s="146" t="s">
        <v>504</v>
      </c>
      <c r="K2" s="147" t="s">
        <v>481</v>
      </c>
      <c r="L2" s="154" t="s">
        <v>476</v>
      </c>
      <c r="M2" s="149" t="s">
        <v>477</v>
      </c>
      <c r="N2" s="150" t="s">
        <v>478</v>
      </c>
      <c r="O2" s="151" t="s">
        <v>677</v>
      </c>
      <c r="P2" s="152"/>
      <c r="Q2" s="152"/>
      <c r="R2" s="152"/>
      <c r="S2" s="152"/>
      <c r="T2" s="152"/>
      <c r="U2" s="152"/>
      <c r="V2" s="152"/>
      <c r="W2" s="152"/>
      <c r="X2" s="153"/>
      <c r="Y2" s="154" t="s">
        <v>576</v>
      </c>
      <c r="Z2" s="155" t="s">
        <v>673</v>
      </c>
    </row>
    <row r="3" spans="1:26" ht="21.95" customHeight="1" x14ac:dyDescent="0.15">
      <c r="A3" s="146"/>
      <c r="B3" s="146"/>
      <c r="C3" s="146"/>
      <c r="D3" s="146"/>
      <c r="E3" s="146"/>
      <c r="F3" s="147"/>
      <c r="G3" s="147"/>
      <c r="H3" s="146"/>
      <c r="I3" s="146"/>
      <c r="J3" s="146"/>
      <c r="K3" s="147"/>
      <c r="L3" s="154"/>
      <c r="M3" s="149"/>
      <c r="N3" s="150"/>
      <c r="O3" s="93">
        <v>2021</v>
      </c>
      <c r="P3" s="93">
        <f>IF(O3="","",O3+1)</f>
        <v>2022</v>
      </c>
      <c r="Q3" s="93">
        <f t="shared" ref="Q3:X3" si="0">IF(P3="","",P3+1)</f>
        <v>2023</v>
      </c>
      <c r="R3" s="93">
        <f t="shared" si="0"/>
        <v>2024</v>
      </c>
      <c r="S3" s="93">
        <f t="shared" si="0"/>
        <v>2025</v>
      </c>
      <c r="T3" s="93">
        <f t="shared" si="0"/>
        <v>2026</v>
      </c>
      <c r="U3" s="93">
        <f t="shared" si="0"/>
        <v>2027</v>
      </c>
      <c r="V3" s="93">
        <f t="shared" si="0"/>
        <v>2028</v>
      </c>
      <c r="W3" s="93">
        <f t="shared" si="0"/>
        <v>2029</v>
      </c>
      <c r="X3" s="93">
        <f t="shared" si="0"/>
        <v>2030</v>
      </c>
      <c r="Y3" s="154"/>
      <c r="Z3" s="155"/>
    </row>
    <row r="4" spans="1:26" ht="21.95" customHeight="1" x14ac:dyDescent="0.15">
      <c r="A4" s="94">
        <v>1</v>
      </c>
      <c r="B4" s="95" t="s">
        <v>127</v>
      </c>
      <c r="C4" s="96" t="s">
        <v>140</v>
      </c>
      <c r="D4" s="96" t="s">
        <v>342</v>
      </c>
      <c r="E4" s="97" t="e">
        <f>+VLOOKUP(B4,#REF!,6,)</f>
        <v>#REF!</v>
      </c>
      <c r="F4" s="98">
        <v>7.67</v>
      </c>
      <c r="G4" s="98">
        <v>4.8</v>
      </c>
      <c r="H4" s="97" t="e">
        <f>+VLOOKUP($C4,#REF!,21,)</f>
        <v>#REF!</v>
      </c>
      <c r="I4" s="97" t="e">
        <f>+VLOOKUP($C4,#REF!,22,)</f>
        <v>#REF!</v>
      </c>
      <c r="J4" s="97" t="e">
        <f>+VLOOKUP($C4,#REF!,23,)</f>
        <v>#REF!</v>
      </c>
      <c r="K4" s="99">
        <v>1975</v>
      </c>
      <c r="L4" s="99">
        <v>45</v>
      </c>
      <c r="M4" s="100">
        <v>2019</v>
      </c>
      <c r="N4" s="100" t="s">
        <v>216</v>
      </c>
      <c r="O4" s="101" t="s">
        <v>534</v>
      </c>
      <c r="P4" s="101"/>
      <c r="Q4" s="101"/>
      <c r="R4" s="101" t="s">
        <v>620</v>
      </c>
      <c r="S4" s="101"/>
      <c r="T4" s="101"/>
      <c r="U4" s="101"/>
      <c r="V4" s="101"/>
      <c r="W4" s="101" t="s">
        <v>620</v>
      </c>
      <c r="X4" s="101"/>
      <c r="Y4" s="102">
        <v>9777</v>
      </c>
      <c r="Z4" s="103" t="s">
        <v>467</v>
      </c>
    </row>
    <row r="5" spans="1:26" ht="21.95" customHeight="1" x14ac:dyDescent="0.15">
      <c r="A5" s="94">
        <v>2</v>
      </c>
      <c r="B5" s="95" t="s">
        <v>96</v>
      </c>
      <c r="C5" s="96" t="s">
        <v>139</v>
      </c>
      <c r="D5" s="96" t="s">
        <v>360</v>
      </c>
      <c r="E5" s="97" t="e">
        <f>+VLOOKUP(B5,#REF!,6,)</f>
        <v>#REF!</v>
      </c>
      <c r="F5" s="98">
        <v>20.6</v>
      </c>
      <c r="G5" s="98">
        <v>5.35</v>
      </c>
      <c r="H5" s="97" t="e">
        <f>+VLOOKUP($C5,#REF!,21,)</f>
        <v>#REF!</v>
      </c>
      <c r="I5" s="97" t="e">
        <f>+VLOOKUP($C5,#REF!,22,)</f>
        <v>#REF!</v>
      </c>
      <c r="J5" s="97" t="e">
        <f>+VLOOKUP($C5,#REF!,23,)</f>
        <v>#REF!</v>
      </c>
      <c r="K5" s="99">
        <v>1970</v>
      </c>
      <c r="L5" s="99">
        <v>50</v>
      </c>
      <c r="M5" s="100">
        <v>2019</v>
      </c>
      <c r="N5" s="100" t="s">
        <v>216</v>
      </c>
      <c r="O5" s="101" t="s">
        <v>534</v>
      </c>
      <c r="P5" s="101"/>
      <c r="Q5" s="101"/>
      <c r="R5" s="101" t="s">
        <v>620</v>
      </c>
      <c r="S5" s="101"/>
      <c r="T5" s="101"/>
      <c r="U5" s="101"/>
      <c r="V5" s="101"/>
      <c r="W5" s="101" t="s">
        <v>620</v>
      </c>
      <c r="X5" s="101"/>
      <c r="Y5" s="102">
        <v>29533</v>
      </c>
      <c r="Z5" s="103" t="s">
        <v>468</v>
      </c>
    </row>
    <row r="6" spans="1:26" ht="21.95" customHeight="1" x14ac:dyDescent="0.15">
      <c r="A6" s="94">
        <v>3</v>
      </c>
      <c r="B6" s="95" t="s">
        <v>180</v>
      </c>
      <c r="C6" s="96" t="s">
        <v>139</v>
      </c>
      <c r="D6" s="96" t="s">
        <v>621</v>
      </c>
      <c r="E6" s="97" t="e">
        <f>+VLOOKUP(B6,#REF!,6,)</f>
        <v>#REF!</v>
      </c>
      <c r="F6" s="98">
        <v>30.5</v>
      </c>
      <c r="G6" s="98">
        <v>7.3</v>
      </c>
      <c r="H6" s="97" t="e">
        <f>+VLOOKUP($C6,#REF!,21,)</f>
        <v>#REF!</v>
      </c>
      <c r="I6" s="97" t="e">
        <f>+VLOOKUP($C6,#REF!,22,)</f>
        <v>#REF!</v>
      </c>
      <c r="J6" s="97" t="e">
        <f>+VLOOKUP($C6,#REF!,23,)</f>
        <v>#REF!</v>
      </c>
      <c r="K6" s="99">
        <v>1972</v>
      </c>
      <c r="L6" s="99">
        <v>48</v>
      </c>
      <c r="M6" s="100">
        <v>2019</v>
      </c>
      <c r="N6" s="100" t="s">
        <v>216</v>
      </c>
      <c r="O6" s="101"/>
      <c r="P6" s="101"/>
      <c r="Q6" s="101"/>
      <c r="R6" s="101" t="s">
        <v>620</v>
      </c>
      <c r="S6" s="101"/>
      <c r="T6" s="101"/>
      <c r="U6" s="101"/>
      <c r="V6" s="101"/>
      <c r="W6" s="101" t="s">
        <v>620</v>
      </c>
      <c r="X6" s="101"/>
      <c r="Y6" s="102">
        <v>30509</v>
      </c>
      <c r="Z6" s="103" t="s">
        <v>672</v>
      </c>
    </row>
    <row r="7" spans="1:26" ht="21.95" customHeight="1" x14ac:dyDescent="0.15">
      <c r="A7" s="94">
        <v>4</v>
      </c>
      <c r="B7" s="95" t="s">
        <v>40</v>
      </c>
      <c r="C7" s="96" t="s">
        <v>139</v>
      </c>
      <c r="D7" s="96" t="s">
        <v>282</v>
      </c>
      <c r="E7" s="97" t="e">
        <f>+VLOOKUP(B7,#REF!,6,)</f>
        <v>#REF!</v>
      </c>
      <c r="F7" s="98">
        <v>13</v>
      </c>
      <c r="G7" s="98">
        <v>3.55</v>
      </c>
      <c r="H7" s="97" t="e">
        <f>+VLOOKUP($C7,#REF!,21,)</f>
        <v>#REF!</v>
      </c>
      <c r="I7" s="97" t="e">
        <f>+VLOOKUP($C7,#REF!,22,)</f>
        <v>#REF!</v>
      </c>
      <c r="J7" s="97" t="e">
        <f>+VLOOKUP($C7,#REF!,23,)</f>
        <v>#REF!</v>
      </c>
      <c r="K7" s="99">
        <v>1969</v>
      </c>
      <c r="L7" s="99">
        <v>51</v>
      </c>
      <c r="M7" s="100">
        <v>2019</v>
      </c>
      <c r="N7" s="100" t="s">
        <v>216</v>
      </c>
      <c r="O7" s="101" t="s">
        <v>533</v>
      </c>
      <c r="P7" s="101" t="s">
        <v>534</v>
      </c>
      <c r="Q7" s="101"/>
      <c r="R7" s="101" t="s">
        <v>620</v>
      </c>
      <c r="S7" s="101"/>
      <c r="T7" s="101"/>
      <c r="U7" s="101"/>
      <c r="V7" s="101"/>
      <c r="W7" s="101" t="s">
        <v>620</v>
      </c>
      <c r="X7" s="101"/>
      <c r="Y7" s="102">
        <v>10538</v>
      </c>
      <c r="Z7" s="103" t="s">
        <v>596</v>
      </c>
    </row>
    <row r="8" spans="1:26" ht="21.95" customHeight="1" x14ac:dyDescent="0.15">
      <c r="A8" s="94">
        <v>5</v>
      </c>
      <c r="B8" s="95" t="s">
        <v>136</v>
      </c>
      <c r="C8" s="96" t="s">
        <v>139</v>
      </c>
      <c r="D8" s="96" t="s">
        <v>348</v>
      </c>
      <c r="E8" s="97" t="e">
        <f>+VLOOKUP(B8,#REF!,6,)</f>
        <v>#REF!</v>
      </c>
      <c r="F8" s="98">
        <v>8.3000000000000007</v>
      </c>
      <c r="G8" s="98">
        <v>7.85</v>
      </c>
      <c r="H8" s="97" t="e">
        <f>+VLOOKUP($C8,#REF!,21,)</f>
        <v>#REF!</v>
      </c>
      <c r="I8" s="97" t="e">
        <f>+VLOOKUP($C8,#REF!,22,)</f>
        <v>#REF!</v>
      </c>
      <c r="J8" s="97" t="e">
        <f>+VLOOKUP($C8,#REF!,23,)</f>
        <v>#REF!</v>
      </c>
      <c r="K8" s="99">
        <v>1935</v>
      </c>
      <c r="L8" s="99">
        <v>85</v>
      </c>
      <c r="M8" s="100">
        <v>2019</v>
      </c>
      <c r="N8" s="100" t="s">
        <v>216</v>
      </c>
      <c r="O8" s="101" t="s">
        <v>533</v>
      </c>
      <c r="P8" s="101" t="s">
        <v>534</v>
      </c>
      <c r="Q8" s="101"/>
      <c r="R8" s="101" t="s">
        <v>620</v>
      </c>
      <c r="S8" s="101"/>
      <c r="T8" s="101"/>
      <c r="U8" s="101"/>
      <c r="V8" s="101"/>
      <c r="W8" s="101" t="s">
        <v>620</v>
      </c>
      <c r="X8" s="101"/>
      <c r="Y8" s="102">
        <v>12178</v>
      </c>
      <c r="Z8" s="103" t="s">
        <v>597</v>
      </c>
    </row>
    <row r="9" spans="1:26" ht="21.95" customHeight="1" x14ac:dyDescent="0.15">
      <c r="A9" s="94">
        <v>6</v>
      </c>
      <c r="B9" s="95" t="s">
        <v>202</v>
      </c>
      <c r="C9" s="96" t="s">
        <v>139</v>
      </c>
      <c r="D9" s="96" t="s">
        <v>622</v>
      </c>
      <c r="E9" s="97" t="e">
        <f>+VLOOKUP(B9,#REF!,6,)</f>
        <v>#REF!</v>
      </c>
      <c r="F9" s="98">
        <v>10.8</v>
      </c>
      <c r="G9" s="98">
        <v>9.5</v>
      </c>
      <c r="H9" s="97" t="e">
        <f>+VLOOKUP($C9,#REF!,21,)</f>
        <v>#REF!</v>
      </c>
      <c r="I9" s="97" t="e">
        <f>+VLOOKUP($C9,#REF!,22,)</f>
        <v>#REF!</v>
      </c>
      <c r="J9" s="97" t="e">
        <f>+VLOOKUP($C9,#REF!,23,)</f>
        <v>#REF!</v>
      </c>
      <c r="K9" s="99">
        <v>2011</v>
      </c>
      <c r="L9" s="99">
        <v>9</v>
      </c>
      <c r="M9" s="100">
        <v>2019</v>
      </c>
      <c r="N9" s="100" t="s">
        <v>216</v>
      </c>
      <c r="O9" s="101" t="s">
        <v>534</v>
      </c>
      <c r="P9" s="101"/>
      <c r="Q9" s="101"/>
      <c r="R9" s="101" t="s">
        <v>620</v>
      </c>
      <c r="S9" s="101"/>
      <c r="T9" s="101"/>
      <c r="U9" s="101"/>
      <c r="V9" s="101"/>
      <c r="W9" s="101" t="s">
        <v>620</v>
      </c>
      <c r="X9" s="101"/>
      <c r="Y9" s="102">
        <v>12409</v>
      </c>
      <c r="Z9" s="103" t="s">
        <v>463</v>
      </c>
    </row>
    <row r="10" spans="1:26" ht="21.95" customHeight="1" x14ac:dyDescent="0.15">
      <c r="A10" s="94">
        <v>7</v>
      </c>
      <c r="B10" s="95" t="s">
        <v>43</v>
      </c>
      <c r="C10" s="96" t="s">
        <v>141</v>
      </c>
      <c r="D10" s="96" t="s">
        <v>273</v>
      </c>
      <c r="E10" s="97" t="e">
        <f>+VLOOKUP(B10,#REF!,6,)</f>
        <v>#REF!</v>
      </c>
      <c r="F10" s="98">
        <v>8</v>
      </c>
      <c r="G10" s="98">
        <v>6.2</v>
      </c>
      <c r="H10" s="97" t="e">
        <f>+VLOOKUP($C10,#REF!,21,)</f>
        <v>#REF!</v>
      </c>
      <c r="I10" s="97" t="e">
        <f>+VLOOKUP($C10,#REF!,22,)</f>
        <v>#REF!</v>
      </c>
      <c r="J10" s="97" t="e">
        <f>+VLOOKUP($C10,#REF!,23,)</f>
        <v>#REF!</v>
      </c>
      <c r="K10" s="99">
        <v>1961</v>
      </c>
      <c r="L10" s="99">
        <v>59</v>
      </c>
      <c r="M10" s="100">
        <v>2019</v>
      </c>
      <c r="N10" s="100" t="s">
        <v>216</v>
      </c>
      <c r="O10" s="101" t="s">
        <v>533</v>
      </c>
      <c r="P10" s="101"/>
      <c r="Q10" s="101" t="s">
        <v>534</v>
      </c>
      <c r="R10" s="101" t="s">
        <v>620</v>
      </c>
      <c r="S10" s="101"/>
      <c r="T10" s="101"/>
      <c r="U10" s="101"/>
      <c r="V10" s="101"/>
      <c r="W10" s="101" t="s">
        <v>620</v>
      </c>
      <c r="X10" s="101"/>
      <c r="Y10" s="102">
        <v>10862</v>
      </c>
      <c r="Z10" s="103" t="s">
        <v>469</v>
      </c>
    </row>
    <row r="11" spans="1:26" ht="21.95" customHeight="1" x14ac:dyDescent="0.15">
      <c r="A11" s="94">
        <v>8</v>
      </c>
      <c r="B11" s="95" t="s">
        <v>49</v>
      </c>
      <c r="C11" s="96" t="s">
        <v>139</v>
      </c>
      <c r="D11" s="96" t="s">
        <v>294</v>
      </c>
      <c r="E11" s="97" t="e">
        <f>+VLOOKUP(B11,#REF!,6,)</f>
        <v>#REF!</v>
      </c>
      <c r="F11" s="98">
        <v>9.6</v>
      </c>
      <c r="G11" s="98">
        <v>3.9</v>
      </c>
      <c r="H11" s="97" t="e">
        <f>+VLOOKUP($C11,#REF!,21,)</f>
        <v>#REF!</v>
      </c>
      <c r="I11" s="97" t="e">
        <f>+VLOOKUP($C11,#REF!,22,)</f>
        <v>#REF!</v>
      </c>
      <c r="J11" s="97" t="e">
        <f>+VLOOKUP($C11,#REF!,23,)</f>
        <v>#REF!</v>
      </c>
      <c r="K11" s="99">
        <v>1958</v>
      </c>
      <c r="L11" s="99">
        <v>62</v>
      </c>
      <c r="M11" s="100">
        <v>2019</v>
      </c>
      <c r="N11" s="100" t="s">
        <v>216</v>
      </c>
      <c r="O11" s="101"/>
      <c r="P11" s="101" t="s">
        <v>534</v>
      </c>
      <c r="Q11" s="101"/>
      <c r="R11" s="101" t="s">
        <v>620</v>
      </c>
      <c r="S11" s="101"/>
      <c r="T11" s="101"/>
      <c r="U11" s="101"/>
      <c r="V11" s="101"/>
      <c r="W11" s="101" t="s">
        <v>723</v>
      </c>
      <c r="X11" s="101"/>
      <c r="Y11" s="102">
        <v>10797</v>
      </c>
      <c r="Z11" s="103" t="s">
        <v>469</v>
      </c>
    </row>
    <row r="12" spans="1:26" ht="21.95" customHeight="1" x14ac:dyDescent="0.15">
      <c r="A12" s="94">
        <v>9</v>
      </c>
      <c r="B12" s="95" t="s">
        <v>117</v>
      </c>
      <c r="C12" s="96" t="s">
        <v>139</v>
      </c>
      <c r="D12" s="96" t="s">
        <v>336</v>
      </c>
      <c r="E12" s="97" t="e">
        <f>+VLOOKUP(B12,#REF!,6,)</f>
        <v>#REF!</v>
      </c>
      <c r="F12" s="98">
        <v>2.4</v>
      </c>
      <c r="G12" s="98">
        <v>3.96</v>
      </c>
      <c r="H12" s="97" t="e">
        <f>+VLOOKUP($C12,#REF!,21,)</f>
        <v>#REF!</v>
      </c>
      <c r="I12" s="97" t="e">
        <f>+VLOOKUP($C12,#REF!,22,)</f>
        <v>#REF!</v>
      </c>
      <c r="J12" s="97" t="e">
        <f>+VLOOKUP($C12,#REF!,23,)</f>
        <v>#REF!</v>
      </c>
      <c r="K12" s="99">
        <v>1955</v>
      </c>
      <c r="L12" s="99">
        <v>65</v>
      </c>
      <c r="M12" s="100">
        <v>2019</v>
      </c>
      <c r="N12" s="100" t="s">
        <v>216</v>
      </c>
      <c r="O12" s="101" t="s">
        <v>533</v>
      </c>
      <c r="P12" s="101"/>
      <c r="Q12" s="101" t="s">
        <v>534</v>
      </c>
      <c r="R12" s="101" t="s">
        <v>620</v>
      </c>
      <c r="S12" s="101"/>
      <c r="T12" s="101"/>
      <c r="U12" s="101"/>
      <c r="V12" s="101"/>
      <c r="W12" s="101" t="s">
        <v>620</v>
      </c>
      <c r="X12" s="101"/>
      <c r="Y12" s="102">
        <v>13617</v>
      </c>
      <c r="Z12" s="103" t="s">
        <v>619</v>
      </c>
    </row>
    <row r="13" spans="1:26" ht="21.95" customHeight="1" x14ac:dyDescent="0.15">
      <c r="A13" s="94">
        <v>10</v>
      </c>
      <c r="B13" s="95" t="s">
        <v>182</v>
      </c>
      <c r="C13" s="96" t="s">
        <v>139</v>
      </c>
      <c r="D13" s="96" t="s">
        <v>333</v>
      </c>
      <c r="E13" s="97" t="e">
        <f>+VLOOKUP(B13,#REF!,6,)</f>
        <v>#REF!</v>
      </c>
      <c r="F13" s="98">
        <v>38.1</v>
      </c>
      <c r="G13" s="98">
        <v>2.2999999999999998</v>
      </c>
      <c r="H13" s="97" t="e">
        <f>+VLOOKUP($C13,#REF!,21,)</f>
        <v>#REF!</v>
      </c>
      <c r="I13" s="97" t="e">
        <f>+VLOOKUP($C13,#REF!,22,)</f>
        <v>#REF!</v>
      </c>
      <c r="J13" s="97" t="e">
        <f>+VLOOKUP($C13,#REF!,23,)</f>
        <v>#REF!</v>
      </c>
      <c r="K13" s="99">
        <v>1976</v>
      </c>
      <c r="L13" s="99">
        <v>44</v>
      </c>
      <c r="M13" s="100">
        <v>2019</v>
      </c>
      <c r="N13" s="100" t="s">
        <v>216</v>
      </c>
      <c r="O13" s="101" t="s">
        <v>533</v>
      </c>
      <c r="P13" s="101" t="s">
        <v>534</v>
      </c>
      <c r="Q13" s="101"/>
      <c r="R13" s="101" t="s">
        <v>620</v>
      </c>
      <c r="S13" s="101"/>
      <c r="T13" s="101"/>
      <c r="U13" s="101"/>
      <c r="V13" s="101"/>
      <c r="W13" s="101" t="s">
        <v>620</v>
      </c>
      <c r="X13" s="101"/>
      <c r="Y13" s="102">
        <v>17142</v>
      </c>
      <c r="Z13" s="103" t="s">
        <v>596</v>
      </c>
    </row>
    <row r="14" spans="1:26" ht="21.95" customHeight="1" x14ac:dyDescent="0.15">
      <c r="A14" s="94">
        <v>11</v>
      </c>
      <c r="B14" s="95" t="s">
        <v>16</v>
      </c>
      <c r="C14" s="96" t="s">
        <v>139</v>
      </c>
      <c r="D14" s="96" t="s">
        <v>367</v>
      </c>
      <c r="E14" s="97" t="e">
        <f>+VLOOKUP(B14,#REF!,6,)</f>
        <v>#REF!</v>
      </c>
      <c r="F14" s="98">
        <v>32.75</v>
      </c>
      <c r="G14" s="98">
        <v>1.9</v>
      </c>
      <c r="H14" s="97" t="e">
        <f>+VLOOKUP($C14,#REF!,21,)</f>
        <v>#REF!</v>
      </c>
      <c r="I14" s="97" t="e">
        <f>+VLOOKUP($C14,#REF!,22,)</f>
        <v>#REF!</v>
      </c>
      <c r="J14" s="97" t="e">
        <f>+VLOOKUP($C14,#REF!,23,)</f>
        <v>#REF!</v>
      </c>
      <c r="K14" s="99">
        <v>1977</v>
      </c>
      <c r="L14" s="99">
        <v>43</v>
      </c>
      <c r="M14" s="100">
        <v>2019</v>
      </c>
      <c r="N14" s="100" t="s">
        <v>216</v>
      </c>
      <c r="O14" s="101"/>
      <c r="P14" s="101" t="s">
        <v>533</v>
      </c>
      <c r="Q14" s="101" t="s">
        <v>534</v>
      </c>
      <c r="R14" s="101" t="s">
        <v>620</v>
      </c>
      <c r="S14" s="101"/>
      <c r="T14" s="101"/>
      <c r="U14" s="101"/>
      <c r="V14" s="101"/>
      <c r="W14" s="101" t="s">
        <v>620</v>
      </c>
      <c r="X14" s="101"/>
      <c r="Y14" s="102">
        <v>10478</v>
      </c>
      <c r="Z14" s="103" t="s">
        <v>472</v>
      </c>
    </row>
    <row r="15" spans="1:26" ht="21.95" customHeight="1" x14ac:dyDescent="0.15">
      <c r="A15" s="94">
        <v>12</v>
      </c>
      <c r="B15" s="95" t="s">
        <v>132</v>
      </c>
      <c r="C15" s="96" t="s">
        <v>139</v>
      </c>
      <c r="D15" s="96" t="s">
        <v>346</v>
      </c>
      <c r="E15" s="97" t="e">
        <f>+VLOOKUP(B15,#REF!,6,)</f>
        <v>#REF!</v>
      </c>
      <c r="F15" s="98">
        <v>3.05</v>
      </c>
      <c r="G15" s="98">
        <v>2</v>
      </c>
      <c r="H15" s="97" t="e">
        <f>+VLOOKUP($C15,#REF!,21,)</f>
        <v>#REF!</v>
      </c>
      <c r="I15" s="97" t="e">
        <f>+VLOOKUP($C15,#REF!,22,)</f>
        <v>#REF!</v>
      </c>
      <c r="J15" s="97" t="e">
        <f>+VLOOKUP($C15,#REF!,23,)</f>
        <v>#REF!</v>
      </c>
      <c r="K15" s="99">
        <v>1975</v>
      </c>
      <c r="L15" s="99">
        <v>45</v>
      </c>
      <c r="M15" s="100">
        <v>2019</v>
      </c>
      <c r="N15" s="100" t="s">
        <v>216</v>
      </c>
      <c r="O15" s="101" t="s">
        <v>534</v>
      </c>
      <c r="P15" s="101"/>
      <c r="Q15" s="101"/>
      <c r="R15" s="101" t="s">
        <v>620</v>
      </c>
      <c r="S15" s="101"/>
      <c r="T15" s="101"/>
      <c r="U15" s="101"/>
      <c r="V15" s="101"/>
      <c r="W15" s="101" t="s">
        <v>620</v>
      </c>
      <c r="X15" s="101"/>
      <c r="Y15" s="102">
        <v>7196</v>
      </c>
      <c r="Z15" s="103" t="s">
        <v>459</v>
      </c>
    </row>
    <row r="16" spans="1:26" ht="21.95" customHeight="1" x14ac:dyDescent="0.15">
      <c r="A16" s="94">
        <v>13</v>
      </c>
      <c r="B16" s="95" t="s">
        <v>115</v>
      </c>
      <c r="C16" s="96" t="s">
        <v>139</v>
      </c>
      <c r="D16" s="96" t="s">
        <v>335</v>
      </c>
      <c r="E16" s="97" t="e">
        <f>+VLOOKUP(B16,#REF!,6,)</f>
        <v>#REF!</v>
      </c>
      <c r="F16" s="98">
        <v>6.9</v>
      </c>
      <c r="G16" s="98">
        <v>2.5</v>
      </c>
      <c r="H16" s="97" t="e">
        <f>+VLOOKUP($C16,#REF!,21,)</f>
        <v>#REF!</v>
      </c>
      <c r="I16" s="97" t="e">
        <f>+VLOOKUP($C16,#REF!,22,)</f>
        <v>#REF!</v>
      </c>
      <c r="J16" s="97" t="e">
        <f>+VLOOKUP($C16,#REF!,23,)</f>
        <v>#REF!</v>
      </c>
      <c r="K16" s="99">
        <v>1970</v>
      </c>
      <c r="L16" s="99">
        <v>50</v>
      </c>
      <c r="M16" s="100">
        <v>2019</v>
      </c>
      <c r="N16" s="100" t="s">
        <v>216</v>
      </c>
      <c r="O16" s="101"/>
      <c r="P16" s="101"/>
      <c r="Q16" s="101"/>
      <c r="R16" s="101" t="s">
        <v>620</v>
      </c>
      <c r="S16" s="101"/>
      <c r="T16" s="101"/>
      <c r="U16" s="101"/>
      <c r="V16" s="101"/>
      <c r="W16" s="101" t="s">
        <v>620</v>
      </c>
      <c r="X16" s="101"/>
      <c r="Y16" s="102">
        <v>18248</v>
      </c>
      <c r="Z16" s="103" t="s">
        <v>676</v>
      </c>
    </row>
    <row r="17" spans="1:26" ht="21.95" customHeight="1" x14ac:dyDescent="0.15">
      <c r="A17" s="94">
        <v>14</v>
      </c>
      <c r="B17" s="95" t="s">
        <v>200</v>
      </c>
      <c r="C17" s="96" t="s">
        <v>139</v>
      </c>
      <c r="D17" s="96" t="s">
        <v>368</v>
      </c>
      <c r="E17" s="97" t="e">
        <f>+VLOOKUP(B17,#REF!,6,)</f>
        <v>#REF!</v>
      </c>
      <c r="F17" s="98">
        <v>8.3000000000000007</v>
      </c>
      <c r="G17" s="98">
        <v>6.6</v>
      </c>
      <c r="H17" s="97" t="e">
        <f>+VLOOKUP($C17,#REF!,21,)</f>
        <v>#REF!</v>
      </c>
      <c r="I17" s="97" t="e">
        <f>+VLOOKUP($C17,#REF!,22,)</f>
        <v>#REF!</v>
      </c>
      <c r="J17" s="97" t="e">
        <f>+VLOOKUP($C17,#REF!,23,)</f>
        <v>#REF!</v>
      </c>
      <c r="K17" s="99">
        <v>1962</v>
      </c>
      <c r="L17" s="99">
        <v>58</v>
      </c>
      <c r="M17" s="100">
        <v>2019</v>
      </c>
      <c r="N17" s="100" t="s">
        <v>216</v>
      </c>
      <c r="O17" s="101"/>
      <c r="P17" s="101" t="s">
        <v>533</v>
      </c>
      <c r="Q17" s="101" t="s">
        <v>534</v>
      </c>
      <c r="R17" s="101" t="s">
        <v>620</v>
      </c>
      <c r="S17" s="101"/>
      <c r="T17" s="101"/>
      <c r="U17" s="101"/>
      <c r="V17" s="101"/>
      <c r="W17" s="101" t="s">
        <v>620</v>
      </c>
      <c r="X17" s="101"/>
      <c r="Y17" s="102">
        <v>10821</v>
      </c>
      <c r="Z17" s="103" t="s">
        <v>469</v>
      </c>
    </row>
    <row r="18" spans="1:26" ht="21.95" customHeight="1" x14ac:dyDescent="0.15">
      <c r="A18" s="94">
        <v>15</v>
      </c>
      <c r="B18" s="95" t="s">
        <v>509</v>
      </c>
      <c r="C18" s="96" t="s">
        <v>139</v>
      </c>
      <c r="D18" s="96" t="s">
        <v>623</v>
      </c>
      <c r="E18" s="97" t="e">
        <f>+VLOOKUP(B18,#REF!,6,)</f>
        <v>#REF!</v>
      </c>
      <c r="F18" s="98">
        <v>16.5</v>
      </c>
      <c r="G18" s="98">
        <v>2.8</v>
      </c>
      <c r="H18" s="97" t="e">
        <f>+VLOOKUP($C18,#REF!,21,)</f>
        <v>#REF!</v>
      </c>
      <c r="I18" s="97" t="e">
        <f>+VLOOKUP($C18,#REF!,22,)</f>
        <v>#REF!</v>
      </c>
      <c r="J18" s="97" t="e">
        <f>+VLOOKUP($C18,#REF!,23,)</f>
        <v>#REF!</v>
      </c>
      <c r="K18" s="99">
        <v>1961</v>
      </c>
      <c r="L18" s="99">
        <v>59</v>
      </c>
      <c r="M18" s="100">
        <v>2019</v>
      </c>
      <c r="N18" s="100" t="s">
        <v>216</v>
      </c>
      <c r="O18" s="101"/>
      <c r="P18" s="101"/>
      <c r="Q18" s="101" t="s">
        <v>533</v>
      </c>
      <c r="R18" s="101" t="s">
        <v>620</v>
      </c>
      <c r="S18" s="101"/>
      <c r="T18" s="101"/>
      <c r="U18" s="101"/>
      <c r="V18" s="101"/>
      <c r="W18" s="101" t="s">
        <v>620</v>
      </c>
      <c r="X18" s="101"/>
      <c r="Y18" s="102">
        <v>8740</v>
      </c>
      <c r="Z18" s="103" t="s">
        <v>674</v>
      </c>
    </row>
    <row r="19" spans="1:26" ht="21.95" customHeight="1" x14ac:dyDescent="0.15">
      <c r="A19" s="94">
        <v>16</v>
      </c>
      <c r="B19" s="95" t="s">
        <v>170</v>
      </c>
      <c r="C19" s="96" t="s">
        <v>618</v>
      </c>
      <c r="D19" s="96" t="s">
        <v>341</v>
      </c>
      <c r="E19" s="97" t="e">
        <f>+VLOOKUP(B19,#REF!,6,)</f>
        <v>#REF!</v>
      </c>
      <c r="F19" s="98">
        <v>36</v>
      </c>
      <c r="G19" s="98">
        <v>8.33</v>
      </c>
      <c r="H19" s="97" t="e">
        <f>+VLOOKUP($C19,#REF!,21,)</f>
        <v>#REF!</v>
      </c>
      <c r="I19" s="97" t="e">
        <f>+VLOOKUP($C19,#REF!,22,)</f>
        <v>#REF!</v>
      </c>
      <c r="J19" s="97" t="e">
        <f>+VLOOKUP($C19,#REF!,23,)</f>
        <v>#REF!</v>
      </c>
      <c r="K19" s="99">
        <v>1956</v>
      </c>
      <c r="L19" s="99">
        <v>64</v>
      </c>
      <c r="M19" s="100">
        <v>2019</v>
      </c>
      <c r="N19" s="100" t="s">
        <v>214</v>
      </c>
      <c r="O19" s="101"/>
      <c r="P19" s="101"/>
      <c r="Q19" s="101" t="s">
        <v>537</v>
      </c>
      <c r="R19" s="101" t="s">
        <v>620</v>
      </c>
      <c r="S19" s="101"/>
      <c r="T19" s="101"/>
      <c r="U19" s="101"/>
      <c r="V19" s="101"/>
      <c r="W19" s="101" t="s">
        <v>620</v>
      </c>
      <c r="X19" s="101"/>
      <c r="Y19" s="102">
        <v>28793</v>
      </c>
      <c r="Z19" s="103" t="s">
        <v>468</v>
      </c>
    </row>
    <row r="20" spans="1:26" ht="21.95" customHeight="1" x14ac:dyDescent="0.15">
      <c r="A20" s="94">
        <v>17</v>
      </c>
      <c r="B20" s="95" t="s">
        <v>176</v>
      </c>
      <c r="C20" s="96" t="s">
        <v>618</v>
      </c>
      <c r="D20" s="96" t="s">
        <v>353</v>
      </c>
      <c r="E20" s="97" t="e">
        <f>+VLOOKUP(B20,#REF!,6,)</f>
        <v>#REF!</v>
      </c>
      <c r="F20" s="98">
        <v>78.83</v>
      </c>
      <c r="G20" s="98">
        <v>13.55</v>
      </c>
      <c r="H20" s="97" t="e">
        <f>+VLOOKUP($C20,#REF!,21,)</f>
        <v>#REF!</v>
      </c>
      <c r="I20" s="97" t="e">
        <f>+VLOOKUP($C20,#REF!,22,)</f>
        <v>#REF!</v>
      </c>
      <c r="J20" s="97" t="e">
        <f>+VLOOKUP($C20,#REF!,23,)</f>
        <v>#REF!</v>
      </c>
      <c r="K20" s="99">
        <v>1988</v>
      </c>
      <c r="L20" s="99">
        <v>32</v>
      </c>
      <c r="M20" s="100">
        <v>2019</v>
      </c>
      <c r="N20" s="100" t="s">
        <v>214</v>
      </c>
      <c r="O20" s="101"/>
      <c r="P20" s="101"/>
      <c r="Q20" s="101"/>
      <c r="R20" s="101" t="s">
        <v>721</v>
      </c>
      <c r="S20" s="101" t="s">
        <v>534</v>
      </c>
      <c r="T20" s="101"/>
      <c r="U20" s="101"/>
      <c r="V20" s="101"/>
      <c r="W20" s="101" t="s">
        <v>620</v>
      </c>
      <c r="X20" s="101"/>
      <c r="Y20" s="102">
        <v>72614</v>
      </c>
      <c r="Z20" s="103" t="s">
        <v>468</v>
      </c>
    </row>
    <row r="21" spans="1:26" ht="21.95" customHeight="1" x14ac:dyDescent="0.15">
      <c r="A21" s="94">
        <v>18</v>
      </c>
      <c r="B21" s="95" t="s">
        <v>19</v>
      </c>
      <c r="C21" s="96" t="s">
        <v>141</v>
      </c>
      <c r="D21" s="96" t="s">
        <v>264</v>
      </c>
      <c r="E21" s="97" t="e">
        <f>+VLOOKUP(B21,#REF!,6,)</f>
        <v>#REF!</v>
      </c>
      <c r="F21" s="98">
        <v>5.0999999999999996</v>
      </c>
      <c r="G21" s="98">
        <v>6.7</v>
      </c>
      <c r="H21" s="97" t="e">
        <f>+VLOOKUP($C21,#REF!,21,)</f>
        <v>#REF!</v>
      </c>
      <c r="I21" s="97" t="e">
        <f>+VLOOKUP($C21,#REF!,22,)</f>
        <v>#REF!</v>
      </c>
      <c r="J21" s="97" t="e">
        <f>+VLOOKUP($C21,#REF!,23,)</f>
        <v>#REF!</v>
      </c>
      <c r="K21" s="99">
        <v>1955</v>
      </c>
      <c r="L21" s="99">
        <v>65</v>
      </c>
      <c r="M21" s="100">
        <v>2019</v>
      </c>
      <c r="N21" s="100" t="s">
        <v>214</v>
      </c>
      <c r="O21" s="101"/>
      <c r="P21" s="101"/>
      <c r="Q21" s="101"/>
      <c r="R21" s="101" t="s">
        <v>675</v>
      </c>
      <c r="S21" s="101"/>
      <c r="T21" s="101"/>
      <c r="U21" s="101"/>
      <c r="V21" s="101"/>
      <c r="W21" s="101" t="s">
        <v>620</v>
      </c>
      <c r="X21" s="101"/>
      <c r="Y21" s="102">
        <v>8785</v>
      </c>
      <c r="Z21" s="103" t="s">
        <v>467</v>
      </c>
    </row>
    <row r="22" spans="1:26" ht="21.95" customHeight="1" x14ac:dyDescent="0.15">
      <c r="A22" s="94">
        <v>19</v>
      </c>
      <c r="B22" s="95" t="s">
        <v>8</v>
      </c>
      <c r="C22" s="96" t="s">
        <v>141</v>
      </c>
      <c r="D22" s="96" t="s">
        <v>261</v>
      </c>
      <c r="E22" s="97" t="e">
        <f>+VLOOKUP(B22,#REF!,6,)</f>
        <v>#REF!</v>
      </c>
      <c r="F22" s="98">
        <v>6.8</v>
      </c>
      <c r="G22" s="98">
        <v>8.3000000000000007</v>
      </c>
      <c r="H22" s="97" t="e">
        <f>+VLOOKUP($C22,#REF!,21,)</f>
        <v>#REF!</v>
      </c>
      <c r="I22" s="97" t="e">
        <f>+VLOOKUP($C22,#REF!,22,)</f>
        <v>#REF!</v>
      </c>
      <c r="J22" s="97" t="e">
        <f>+VLOOKUP($C22,#REF!,23,)</f>
        <v>#REF!</v>
      </c>
      <c r="K22" s="99">
        <v>1957</v>
      </c>
      <c r="L22" s="99">
        <v>63</v>
      </c>
      <c r="M22" s="100">
        <v>2019</v>
      </c>
      <c r="N22" s="100" t="s">
        <v>214</v>
      </c>
      <c r="O22" s="101"/>
      <c r="P22" s="101"/>
      <c r="Q22" s="101" t="s">
        <v>533</v>
      </c>
      <c r="R22" s="101" t="s">
        <v>620</v>
      </c>
      <c r="S22" s="101" t="s">
        <v>534</v>
      </c>
      <c r="T22" s="101"/>
      <c r="U22" s="101"/>
      <c r="V22" s="101"/>
      <c r="W22" s="101" t="s">
        <v>620</v>
      </c>
      <c r="X22" s="101"/>
      <c r="Y22" s="102">
        <v>11552</v>
      </c>
      <c r="Z22" s="103" t="s">
        <v>467</v>
      </c>
    </row>
    <row r="23" spans="1:26" ht="21.95" customHeight="1" x14ac:dyDescent="0.15">
      <c r="A23" s="94">
        <v>20</v>
      </c>
      <c r="B23" s="95" t="s">
        <v>123</v>
      </c>
      <c r="C23" s="96" t="s">
        <v>141</v>
      </c>
      <c r="D23" s="96" t="s">
        <v>341</v>
      </c>
      <c r="E23" s="97" t="e">
        <f>+VLOOKUP(B23,#REF!,6,)</f>
        <v>#REF!</v>
      </c>
      <c r="F23" s="98">
        <v>5.5</v>
      </c>
      <c r="G23" s="98">
        <v>7.5</v>
      </c>
      <c r="H23" s="97" t="e">
        <f>+VLOOKUP($C23,#REF!,21,)</f>
        <v>#REF!</v>
      </c>
      <c r="I23" s="97" t="e">
        <f>+VLOOKUP($C23,#REF!,22,)</f>
        <v>#REF!</v>
      </c>
      <c r="J23" s="97" t="e">
        <f>+VLOOKUP($C23,#REF!,23,)</f>
        <v>#REF!</v>
      </c>
      <c r="K23" s="99">
        <v>1960</v>
      </c>
      <c r="L23" s="99">
        <v>60</v>
      </c>
      <c r="M23" s="100">
        <v>2019</v>
      </c>
      <c r="N23" s="100" t="s">
        <v>214</v>
      </c>
      <c r="O23" s="101"/>
      <c r="P23" s="101"/>
      <c r="Q23" s="101" t="s">
        <v>533</v>
      </c>
      <c r="R23" s="101" t="s">
        <v>620</v>
      </c>
      <c r="S23" s="101" t="s">
        <v>534</v>
      </c>
      <c r="T23" s="101"/>
      <c r="U23" s="101"/>
      <c r="V23" s="101"/>
      <c r="W23" s="101" t="s">
        <v>620</v>
      </c>
      <c r="X23" s="101"/>
      <c r="Y23" s="102">
        <v>10125</v>
      </c>
      <c r="Z23" s="103" t="s">
        <v>470</v>
      </c>
    </row>
    <row r="24" spans="1:26" ht="21.95" customHeight="1" x14ac:dyDescent="0.15">
      <c r="A24" s="94">
        <v>21</v>
      </c>
      <c r="B24" s="95" t="s">
        <v>72</v>
      </c>
      <c r="C24" s="96" t="s">
        <v>139</v>
      </c>
      <c r="D24" s="96" t="s">
        <v>302</v>
      </c>
      <c r="E24" s="97" t="e">
        <f>+VLOOKUP(B24,#REF!,6,)</f>
        <v>#REF!</v>
      </c>
      <c r="F24" s="98">
        <v>11.45</v>
      </c>
      <c r="G24" s="98">
        <v>4.8</v>
      </c>
      <c r="H24" s="97" t="e">
        <f>+VLOOKUP($C24,#REF!,21,)</f>
        <v>#REF!</v>
      </c>
      <c r="I24" s="97" t="e">
        <f>+VLOOKUP($C24,#REF!,22,)</f>
        <v>#REF!</v>
      </c>
      <c r="J24" s="97" t="e">
        <f>+VLOOKUP($C24,#REF!,23,)</f>
        <v>#REF!</v>
      </c>
      <c r="K24" s="99">
        <v>1977</v>
      </c>
      <c r="L24" s="99">
        <v>43</v>
      </c>
      <c r="M24" s="100">
        <v>2019</v>
      </c>
      <c r="N24" s="100" t="s">
        <v>214</v>
      </c>
      <c r="O24" s="101"/>
      <c r="P24" s="101"/>
      <c r="Q24" s="101"/>
      <c r="R24" s="101" t="s">
        <v>675</v>
      </c>
      <c r="S24" s="101"/>
      <c r="T24" s="101"/>
      <c r="U24" s="101"/>
      <c r="V24" s="101"/>
      <c r="W24" s="101" t="s">
        <v>620</v>
      </c>
      <c r="X24" s="101"/>
      <c r="Y24" s="102">
        <v>8769</v>
      </c>
      <c r="Z24" s="103" t="s">
        <v>468</v>
      </c>
    </row>
    <row r="25" spans="1:26" ht="21.95" customHeight="1" x14ac:dyDescent="0.15">
      <c r="A25" s="94">
        <v>22</v>
      </c>
      <c r="B25" s="95" t="s">
        <v>88</v>
      </c>
      <c r="C25" s="96" t="s">
        <v>139</v>
      </c>
      <c r="D25" s="96" t="s">
        <v>316</v>
      </c>
      <c r="E25" s="97" t="e">
        <f>+VLOOKUP(B25,#REF!,6,)</f>
        <v>#REF!</v>
      </c>
      <c r="F25" s="98">
        <v>3.9</v>
      </c>
      <c r="G25" s="98">
        <v>5.8</v>
      </c>
      <c r="H25" s="97" t="e">
        <f>+VLOOKUP($C25,#REF!,21,)</f>
        <v>#REF!</v>
      </c>
      <c r="I25" s="97" t="e">
        <f>+VLOOKUP($C25,#REF!,22,)</f>
        <v>#REF!</v>
      </c>
      <c r="J25" s="97" t="e">
        <f>+VLOOKUP($C25,#REF!,23,)</f>
        <v>#REF!</v>
      </c>
      <c r="K25" s="99">
        <v>1975</v>
      </c>
      <c r="L25" s="99">
        <v>45</v>
      </c>
      <c r="M25" s="100">
        <v>2019</v>
      </c>
      <c r="N25" s="100" t="s">
        <v>214</v>
      </c>
      <c r="O25" s="101"/>
      <c r="P25" s="101"/>
      <c r="Q25" s="101"/>
      <c r="R25" s="101" t="s">
        <v>721</v>
      </c>
      <c r="S25" s="101" t="s">
        <v>534</v>
      </c>
      <c r="T25" s="101"/>
      <c r="U25" s="101"/>
      <c r="V25" s="101"/>
      <c r="W25" s="101" t="s">
        <v>620</v>
      </c>
      <c r="X25" s="101"/>
      <c r="Y25" s="102">
        <v>8071</v>
      </c>
      <c r="Z25" s="103" t="s">
        <v>468</v>
      </c>
    </row>
    <row r="26" spans="1:26" ht="21.95" customHeight="1" x14ac:dyDescent="0.15">
      <c r="A26" s="94">
        <v>23</v>
      </c>
      <c r="B26" s="95" t="s">
        <v>89</v>
      </c>
      <c r="C26" s="96" t="s">
        <v>141</v>
      </c>
      <c r="D26" s="96" t="s">
        <v>351</v>
      </c>
      <c r="E26" s="97" t="e">
        <f>+VLOOKUP(B26,#REF!,6,)</f>
        <v>#REF!</v>
      </c>
      <c r="F26" s="98">
        <v>22.9</v>
      </c>
      <c r="G26" s="98">
        <v>6.5</v>
      </c>
      <c r="H26" s="97" t="e">
        <f>+VLOOKUP($C26,#REF!,21,)</f>
        <v>#REF!</v>
      </c>
      <c r="I26" s="97" t="e">
        <f>+VLOOKUP($C26,#REF!,22,)</f>
        <v>#REF!</v>
      </c>
      <c r="J26" s="97" t="e">
        <f>+VLOOKUP($C26,#REF!,23,)</f>
        <v>#REF!</v>
      </c>
      <c r="K26" s="99">
        <v>1973</v>
      </c>
      <c r="L26" s="99">
        <v>47</v>
      </c>
      <c r="M26" s="100">
        <v>2019</v>
      </c>
      <c r="N26" s="100" t="s">
        <v>214</v>
      </c>
      <c r="O26" s="101"/>
      <c r="P26" s="101"/>
      <c r="Q26" s="101"/>
      <c r="R26" s="101" t="s">
        <v>620</v>
      </c>
      <c r="S26" s="101" t="s">
        <v>533</v>
      </c>
      <c r="T26" s="101" t="s">
        <v>534</v>
      </c>
      <c r="U26" s="101"/>
      <c r="V26" s="101"/>
      <c r="W26" s="101" t="s">
        <v>620</v>
      </c>
      <c r="X26" s="101"/>
      <c r="Y26" s="102">
        <v>18515</v>
      </c>
      <c r="Z26" s="103" t="s">
        <v>596</v>
      </c>
    </row>
    <row r="27" spans="1:26" ht="21.95" customHeight="1" x14ac:dyDescent="0.15">
      <c r="A27" s="94">
        <v>24</v>
      </c>
      <c r="B27" s="95" t="s">
        <v>20</v>
      </c>
      <c r="C27" s="96" t="s">
        <v>141</v>
      </c>
      <c r="D27" s="96" t="s">
        <v>265</v>
      </c>
      <c r="E27" s="97" t="e">
        <f>+VLOOKUP(B27,#REF!,6,)</f>
        <v>#REF!</v>
      </c>
      <c r="F27" s="98">
        <v>10.050000000000001</v>
      </c>
      <c r="G27" s="98">
        <v>5.0999999999999996</v>
      </c>
      <c r="H27" s="97" t="e">
        <f>+VLOOKUP($C27,#REF!,21,)</f>
        <v>#REF!</v>
      </c>
      <c r="I27" s="97" t="e">
        <f>+VLOOKUP($C27,#REF!,22,)</f>
        <v>#REF!</v>
      </c>
      <c r="J27" s="97" t="e">
        <f>+VLOOKUP($C27,#REF!,23,)</f>
        <v>#REF!</v>
      </c>
      <c r="K27" s="99">
        <v>1960</v>
      </c>
      <c r="L27" s="99">
        <v>60</v>
      </c>
      <c r="M27" s="100">
        <v>2019</v>
      </c>
      <c r="N27" s="100" t="s">
        <v>214</v>
      </c>
      <c r="O27" s="101"/>
      <c r="P27" s="101"/>
      <c r="Q27" s="101"/>
      <c r="R27" s="101" t="s">
        <v>620</v>
      </c>
      <c r="S27" s="101" t="s">
        <v>537</v>
      </c>
      <c r="T27" s="101"/>
      <c r="U27" s="101"/>
      <c r="V27" s="101"/>
      <c r="W27" s="101" t="s">
        <v>620</v>
      </c>
      <c r="X27" s="101"/>
      <c r="Y27" s="102">
        <v>8065</v>
      </c>
      <c r="Z27" s="103" t="s">
        <v>458</v>
      </c>
    </row>
    <row r="28" spans="1:26" ht="21.95" customHeight="1" x14ac:dyDescent="0.15">
      <c r="A28" s="94">
        <v>25</v>
      </c>
      <c r="B28" s="95" t="s">
        <v>99</v>
      </c>
      <c r="C28" s="96" t="s">
        <v>141</v>
      </c>
      <c r="D28" s="96" t="s">
        <v>322</v>
      </c>
      <c r="E28" s="97" t="e">
        <f>+VLOOKUP(B28,#REF!,6,)</f>
        <v>#REF!</v>
      </c>
      <c r="F28" s="98">
        <v>9.5</v>
      </c>
      <c r="G28" s="98">
        <v>9.1999999999999993</v>
      </c>
      <c r="H28" s="97" t="e">
        <f>+VLOOKUP($C28,#REF!,21,)</f>
        <v>#REF!</v>
      </c>
      <c r="I28" s="97" t="e">
        <f>+VLOOKUP($C28,#REF!,22,)</f>
        <v>#REF!</v>
      </c>
      <c r="J28" s="97" t="e">
        <f>+VLOOKUP($C28,#REF!,23,)</f>
        <v>#REF!</v>
      </c>
      <c r="K28" s="99">
        <v>1971</v>
      </c>
      <c r="L28" s="99">
        <v>49</v>
      </c>
      <c r="M28" s="100">
        <v>2019</v>
      </c>
      <c r="N28" s="100" t="s">
        <v>214</v>
      </c>
      <c r="O28" s="101"/>
      <c r="P28" s="101"/>
      <c r="Q28" s="101"/>
      <c r="R28" s="101" t="s">
        <v>620</v>
      </c>
      <c r="S28" s="101"/>
      <c r="T28" s="101" t="s">
        <v>533</v>
      </c>
      <c r="U28" s="101" t="s">
        <v>534</v>
      </c>
      <c r="V28" s="101"/>
      <c r="W28" s="101" t="s">
        <v>620</v>
      </c>
      <c r="X28" s="101"/>
      <c r="Y28" s="102">
        <v>20455</v>
      </c>
      <c r="Z28" s="103" t="s">
        <v>468</v>
      </c>
    </row>
    <row r="29" spans="1:26" ht="21.95" customHeight="1" x14ac:dyDescent="0.15">
      <c r="A29" s="94">
        <v>26</v>
      </c>
      <c r="B29" s="95" t="s">
        <v>191</v>
      </c>
      <c r="C29" s="96" t="s">
        <v>139</v>
      </c>
      <c r="D29" s="96" t="s">
        <v>624</v>
      </c>
      <c r="E29" s="97" t="e">
        <f>+VLOOKUP(B29,#REF!,6,)</f>
        <v>#REF!</v>
      </c>
      <c r="F29" s="98">
        <v>29.95</v>
      </c>
      <c r="G29" s="98">
        <v>7.7</v>
      </c>
      <c r="H29" s="97" t="e">
        <f>+VLOOKUP($C29,#REF!,21,)</f>
        <v>#REF!</v>
      </c>
      <c r="I29" s="97" t="e">
        <f>+VLOOKUP($C29,#REF!,22,)</f>
        <v>#REF!</v>
      </c>
      <c r="J29" s="97" t="e">
        <f>+VLOOKUP($C29,#REF!,23,)</f>
        <v>#REF!</v>
      </c>
      <c r="K29" s="99">
        <v>2004</v>
      </c>
      <c r="L29" s="99">
        <v>16</v>
      </c>
      <c r="M29" s="100">
        <v>2019</v>
      </c>
      <c r="N29" s="100" t="s">
        <v>214</v>
      </c>
      <c r="O29" s="101"/>
      <c r="P29" s="101"/>
      <c r="Q29" s="101"/>
      <c r="R29" s="101" t="s">
        <v>620</v>
      </c>
      <c r="S29" s="101"/>
      <c r="T29" s="101" t="s">
        <v>533</v>
      </c>
      <c r="U29" s="101" t="s">
        <v>534</v>
      </c>
      <c r="V29" s="101"/>
      <c r="W29" s="101" t="s">
        <v>620</v>
      </c>
      <c r="X29" s="101"/>
      <c r="Y29" s="102">
        <v>21583</v>
      </c>
      <c r="Z29" s="103" t="s">
        <v>468</v>
      </c>
    </row>
    <row r="30" spans="1:26" ht="21.95" customHeight="1" x14ac:dyDescent="0.15">
      <c r="A30" s="94">
        <v>27</v>
      </c>
      <c r="B30" s="95" t="s">
        <v>42</v>
      </c>
      <c r="C30" s="96" t="s">
        <v>141</v>
      </c>
      <c r="D30" s="96" t="s">
        <v>264</v>
      </c>
      <c r="E30" s="97" t="e">
        <f>+VLOOKUP(B30,#REF!,6,)</f>
        <v>#REF!</v>
      </c>
      <c r="F30" s="98">
        <v>6</v>
      </c>
      <c r="G30" s="98">
        <v>6.6</v>
      </c>
      <c r="H30" s="97" t="e">
        <f>+VLOOKUP($C30,#REF!,21,)</f>
        <v>#REF!</v>
      </c>
      <c r="I30" s="97" t="e">
        <f>+VLOOKUP($C30,#REF!,22,)</f>
        <v>#REF!</v>
      </c>
      <c r="J30" s="97" t="e">
        <f>+VLOOKUP($C30,#REF!,23,)</f>
        <v>#REF!</v>
      </c>
      <c r="K30" s="99">
        <v>1955</v>
      </c>
      <c r="L30" s="99">
        <v>65</v>
      </c>
      <c r="M30" s="100">
        <v>2019</v>
      </c>
      <c r="N30" s="100" t="s">
        <v>214</v>
      </c>
      <c r="O30" s="101"/>
      <c r="P30" s="101"/>
      <c r="Q30" s="101"/>
      <c r="R30" s="101" t="s">
        <v>620</v>
      </c>
      <c r="S30" s="101"/>
      <c r="T30" s="101" t="s">
        <v>533</v>
      </c>
      <c r="U30" s="101" t="s">
        <v>534</v>
      </c>
      <c r="V30" s="101"/>
      <c r="W30" s="101" t="s">
        <v>620</v>
      </c>
      <c r="X30" s="101"/>
      <c r="Y30" s="102">
        <v>9101</v>
      </c>
      <c r="Z30" s="103" t="s">
        <v>463</v>
      </c>
    </row>
    <row r="31" spans="1:26" ht="21.95" customHeight="1" x14ac:dyDescent="0.15">
      <c r="A31" s="94">
        <v>28</v>
      </c>
      <c r="B31" s="95" t="s">
        <v>98</v>
      </c>
      <c r="C31" s="96" t="s">
        <v>139</v>
      </c>
      <c r="D31" s="96" t="s">
        <v>321</v>
      </c>
      <c r="E31" s="97" t="e">
        <f>+VLOOKUP(B31,#REF!,6,)</f>
        <v>#REF!</v>
      </c>
      <c r="F31" s="98">
        <v>7.05</v>
      </c>
      <c r="G31" s="98">
        <v>3.6</v>
      </c>
      <c r="H31" s="97" t="e">
        <f>+VLOOKUP($C31,#REF!,21,)</f>
        <v>#REF!</v>
      </c>
      <c r="I31" s="97" t="e">
        <f>+VLOOKUP($C31,#REF!,22,)</f>
        <v>#REF!</v>
      </c>
      <c r="J31" s="97" t="e">
        <f>+VLOOKUP($C31,#REF!,23,)</f>
        <v>#REF!</v>
      </c>
      <c r="K31" s="99">
        <v>1964</v>
      </c>
      <c r="L31" s="99">
        <v>56</v>
      </c>
      <c r="M31" s="100">
        <v>2019</v>
      </c>
      <c r="N31" s="100" t="s">
        <v>214</v>
      </c>
      <c r="O31" s="101"/>
      <c r="P31" s="101"/>
      <c r="Q31" s="101"/>
      <c r="R31" s="101" t="s">
        <v>620</v>
      </c>
      <c r="S31" s="101"/>
      <c r="T31" s="101" t="s">
        <v>533</v>
      </c>
      <c r="U31" s="101" t="s">
        <v>534</v>
      </c>
      <c r="V31" s="101"/>
      <c r="W31" s="101" t="s">
        <v>620</v>
      </c>
      <c r="X31" s="101"/>
      <c r="Y31" s="102">
        <v>8318</v>
      </c>
      <c r="Z31" s="103" t="s">
        <v>469</v>
      </c>
    </row>
    <row r="32" spans="1:26" ht="21.95" customHeight="1" x14ac:dyDescent="0.15">
      <c r="A32" s="94">
        <v>29</v>
      </c>
      <c r="B32" s="95" t="s">
        <v>193</v>
      </c>
      <c r="C32" s="96" t="s">
        <v>140</v>
      </c>
      <c r="D32" s="96" t="s">
        <v>625</v>
      </c>
      <c r="E32" s="97" t="e">
        <f>+VLOOKUP(B32,#REF!,6,)</f>
        <v>#REF!</v>
      </c>
      <c r="F32" s="98">
        <v>34.4</v>
      </c>
      <c r="G32" s="98">
        <v>7.9</v>
      </c>
      <c r="H32" s="97" t="e">
        <f>+VLOOKUP($C32,#REF!,21,)</f>
        <v>#REF!</v>
      </c>
      <c r="I32" s="97" t="e">
        <f>+VLOOKUP($C32,#REF!,22,)</f>
        <v>#REF!</v>
      </c>
      <c r="J32" s="97" t="e">
        <f>+VLOOKUP($C32,#REF!,23,)</f>
        <v>#REF!</v>
      </c>
      <c r="K32" s="99">
        <v>1983</v>
      </c>
      <c r="L32" s="99">
        <v>37</v>
      </c>
      <c r="M32" s="100">
        <v>2019</v>
      </c>
      <c r="N32" s="100" t="s">
        <v>214</v>
      </c>
      <c r="O32" s="101"/>
      <c r="P32" s="101"/>
      <c r="Q32" s="101"/>
      <c r="R32" s="101" t="s">
        <v>620</v>
      </c>
      <c r="S32" s="101"/>
      <c r="T32" s="101"/>
      <c r="U32" s="101" t="s">
        <v>533</v>
      </c>
      <c r="V32" s="101" t="s">
        <v>534</v>
      </c>
      <c r="W32" s="101" t="s">
        <v>620</v>
      </c>
      <c r="X32" s="101"/>
      <c r="Y32" s="102">
        <v>33947</v>
      </c>
      <c r="Z32" s="103" t="s">
        <v>468</v>
      </c>
    </row>
    <row r="33" spans="1:26" ht="21.95" customHeight="1" x14ac:dyDescent="0.15">
      <c r="A33" s="94">
        <v>30</v>
      </c>
      <c r="B33" s="95" t="s">
        <v>4</v>
      </c>
      <c r="C33" s="96" t="s">
        <v>139</v>
      </c>
      <c r="D33" s="96" t="s">
        <v>254</v>
      </c>
      <c r="E33" s="97" t="e">
        <f>+VLOOKUP(B33,#REF!,6,)</f>
        <v>#REF!</v>
      </c>
      <c r="F33" s="98">
        <v>4.95</v>
      </c>
      <c r="G33" s="98">
        <v>2.5</v>
      </c>
      <c r="H33" s="97" t="e">
        <f>+VLOOKUP($C33,#REF!,21,)</f>
        <v>#REF!</v>
      </c>
      <c r="I33" s="97" t="e">
        <f>+VLOOKUP($C33,#REF!,22,)</f>
        <v>#REF!</v>
      </c>
      <c r="J33" s="97" t="e">
        <f>+VLOOKUP($C33,#REF!,23,)</f>
        <v>#REF!</v>
      </c>
      <c r="K33" s="99">
        <v>1995</v>
      </c>
      <c r="L33" s="99">
        <v>25</v>
      </c>
      <c r="M33" s="100">
        <v>2019</v>
      </c>
      <c r="N33" s="100" t="s">
        <v>214</v>
      </c>
      <c r="O33" s="101"/>
      <c r="P33" s="101"/>
      <c r="Q33" s="101"/>
      <c r="R33" s="101" t="s">
        <v>620</v>
      </c>
      <c r="S33" s="101"/>
      <c r="T33" s="101"/>
      <c r="U33" s="101" t="s">
        <v>533</v>
      </c>
      <c r="V33" s="101" t="s">
        <v>534</v>
      </c>
      <c r="W33" s="101" t="s">
        <v>620</v>
      </c>
      <c r="X33" s="101"/>
      <c r="Y33" s="102">
        <v>8198</v>
      </c>
      <c r="Z33" s="103" t="s">
        <v>596</v>
      </c>
    </row>
    <row r="34" spans="1:26" ht="21.95" customHeight="1" x14ac:dyDescent="0.15">
      <c r="A34" s="94">
        <v>31</v>
      </c>
      <c r="B34" s="95" t="s">
        <v>10</v>
      </c>
      <c r="C34" s="96" t="s">
        <v>139</v>
      </c>
      <c r="D34" s="96" t="s">
        <v>258</v>
      </c>
      <c r="E34" s="97" t="e">
        <f>+VLOOKUP(B34,#REF!,6,)</f>
        <v>#REF!</v>
      </c>
      <c r="F34" s="98">
        <v>4.7</v>
      </c>
      <c r="G34" s="98">
        <v>5.5</v>
      </c>
      <c r="H34" s="97" t="e">
        <f>+VLOOKUP($C34,#REF!,21,)</f>
        <v>#REF!</v>
      </c>
      <c r="I34" s="97" t="e">
        <f>+VLOOKUP($C34,#REF!,22,)</f>
        <v>#REF!</v>
      </c>
      <c r="J34" s="97" t="e">
        <f>+VLOOKUP($C34,#REF!,23,)</f>
        <v>#REF!</v>
      </c>
      <c r="K34" s="99">
        <v>1973</v>
      </c>
      <c r="L34" s="99">
        <v>47</v>
      </c>
      <c r="M34" s="100">
        <v>2019</v>
      </c>
      <c r="N34" s="100" t="s">
        <v>214</v>
      </c>
      <c r="O34" s="101"/>
      <c r="P34" s="101"/>
      <c r="Q34" s="101"/>
      <c r="R34" s="101" t="s">
        <v>620</v>
      </c>
      <c r="S34" s="101"/>
      <c r="T34" s="101"/>
      <c r="U34" s="101" t="s">
        <v>533</v>
      </c>
      <c r="V34" s="101" t="s">
        <v>534</v>
      </c>
      <c r="W34" s="101" t="s">
        <v>620</v>
      </c>
      <c r="X34" s="101"/>
      <c r="Y34" s="102">
        <v>8258</v>
      </c>
      <c r="Z34" s="103" t="s">
        <v>468</v>
      </c>
    </row>
    <row r="35" spans="1:26" ht="21.95" customHeight="1" x14ac:dyDescent="0.15">
      <c r="A35" s="94">
        <v>32</v>
      </c>
      <c r="B35" s="95" t="s">
        <v>7</v>
      </c>
      <c r="C35" s="96" t="s">
        <v>139</v>
      </c>
      <c r="D35" s="96" t="s">
        <v>356</v>
      </c>
      <c r="E35" s="97" t="e">
        <f>+VLOOKUP(B35,#REF!,6,)</f>
        <v>#REF!</v>
      </c>
      <c r="F35" s="98">
        <v>26.95</v>
      </c>
      <c r="G35" s="98">
        <v>5.7</v>
      </c>
      <c r="H35" s="97" t="e">
        <f>+VLOOKUP($C35,#REF!,21,)</f>
        <v>#REF!</v>
      </c>
      <c r="I35" s="97" t="e">
        <f>+VLOOKUP($C35,#REF!,22,)</f>
        <v>#REF!</v>
      </c>
      <c r="J35" s="97" t="e">
        <f>+VLOOKUP($C35,#REF!,23,)</f>
        <v>#REF!</v>
      </c>
      <c r="K35" s="99">
        <v>1981</v>
      </c>
      <c r="L35" s="99">
        <v>39</v>
      </c>
      <c r="M35" s="100">
        <v>2019</v>
      </c>
      <c r="N35" s="100" t="s">
        <v>214</v>
      </c>
      <c r="O35" s="101"/>
      <c r="P35" s="101"/>
      <c r="Q35" s="101"/>
      <c r="R35" s="101" t="s">
        <v>620</v>
      </c>
      <c r="S35" s="101"/>
      <c r="T35" s="101"/>
      <c r="U35" s="101"/>
      <c r="V35" s="101"/>
      <c r="W35" s="101" t="s">
        <v>721</v>
      </c>
      <c r="X35" s="101" t="s">
        <v>534</v>
      </c>
      <c r="Y35" s="102">
        <v>24158</v>
      </c>
      <c r="Z35" s="103" t="s">
        <v>596</v>
      </c>
    </row>
    <row r="36" spans="1:26" ht="21.95" customHeight="1" x14ac:dyDescent="0.15">
      <c r="A36" s="94">
        <v>33</v>
      </c>
      <c r="B36" s="95" t="s">
        <v>102</v>
      </c>
      <c r="C36" s="96" t="s">
        <v>139</v>
      </c>
      <c r="D36" s="96" t="s">
        <v>358</v>
      </c>
      <c r="E36" s="97" t="e">
        <f>+VLOOKUP(B36,#REF!,6,)</f>
        <v>#REF!</v>
      </c>
      <c r="F36" s="98">
        <v>20.8</v>
      </c>
      <c r="G36" s="98">
        <v>6.6</v>
      </c>
      <c r="H36" s="97" t="e">
        <f>+VLOOKUP($C36,#REF!,21,)</f>
        <v>#REF!</v>
      </c>
      <c r="I36" s="97" t="e">
        <f>+VLOOKUP($C36,#REF!,22,)</f>
        <v>#REF!</v>
      </c>
      <c r="J36" s="97" t="e">
        <f>+VLOOKUP($C36,#REF!,23,)</f>
        <v>#REF!</v>
      </c>
      <c r="K36" s="99">
        <v>1971</v>
      </c>
      <c r="L36" s="99">
        <v>49</v>
      </c>
      <c r="M36" s="100">
        <v>2019</v>
      </c>
      <c r="N36" s="100" t="s">
        <v>214</v>
      </c>
      <c r="O36" s="101"/>
      <c r="P36" s="101"/>
      <c r="Q36" s="101"/>
      <c r="R36" s="101" t="s">
        <v>620</v>
      </c>
      <c r="S36" s="101"/>
      <c r="T36" s="101"/>
      <c r="U36" s="101"/>
      <c r="V36" s="101"/>
      <c r="W36" s="101" t="s">
        <v>721</v>
      </c>
      <c r="X36" s="101" t="s">
        <v>534</v>
      </c>
      <c r="Y36" s="102">
        <v>12206</v>
      </c>
      <c r="Z36" s="103" t="s">
        <v>471</v>
      </c>
    </row>
    <row r="37" spans="1:26" ht="21.95" customHeight="1" x14ac:dyDescent="0.15">
      <c r="A37" s="94">
        <v>34</v>
      </c>
      <c r="B37" s="95" t="s">
        <v>194</v>
      </c>
      <c r="C37" s="96" t="s">
        <v>139</v>
      </c>
      <c r="D37" s="96" t="s">
        <v>626</v>
      </c>
      <c r="E37" s="97" t="e">
        <f>+VLOOKUP(B37,#REF!,6,)</f>
        <v>#REF!</v>
      </c>
      <c r="F37" s="98">
        <v>30</v>
      </c>
      <c r="G37" s="98">
        <v>7.7</v>
      </c>
      <c r="H37" s="97" t="e">
        <f>+VLOOKUP($C37,#REF!,21,)</f>
        <v>#REF!</v>
      </c>
      <c r="I37" s="97" t="e">
        <f>+VLOOKUP($C37,#REF!,22,)</f>
        <v>#REF!</v>
      </c>
      <c r="J37" s="97" t="e">
        <f>+VLOOKUP($C37,#REF!,23,)</f>
        <v>#REF!</v>
      </c>
      <c r="K37" s="99">
        <v>1971</v>
      </c>
      <c r="L37" s="99">
        <v>49</v>
      </c>
      <c r="M37" s="100">
        <v>2019</v>
      </c>
      <c r="N37" s="100" t="s">
        <v>214</v>
      </c>
      <c r="O37" s="101"/>
      <c r="P37" s="101"/>
      <c r="Q37" s="101"/>
      <c r="R37" s="101" t="s">
        <v>620</v>
      </c>
      <c r="S37" s="101"/>
      <c r="T37" s="101"/>
      <c r="U37" s="101"/>
      <c r="V37" s="101"/>
      <c r="W37" s="101" t="s">
        <v>721</v>
      </c>
      <c r="X37" s="101" t="s">
        <v>534</v>
      </c>
      <c r="Y37" s="102">
        <v>36011</v>
      </c>
      <c r="Z37" s="103" t="s">
        <v>470</v>
      </c>
    </row>
    <row r="38" spans="1:26" ht="21.95" customHeight="1" x14ac:dyDescent="0.15">
      <c r="A38" s="94">
        <v>35</v>
      </c>
      <c r="B38" s="95" t="s">
        <v>1</v>
      </c>
      <c r="C38" s="96" t="s">
        <v>139</v>
      </c>
      <c r="D38" s="96" t="s">
        <v>364</v>
      </c>
      <c r="E38" s="97" t="e">
        <f>+VLOOKUP(B38,#REF!,6,)</f>
        <v>#REF!</v>
      </c>
      <c r="F38" s="98">
        <v>17</v>
      </c>
      <c r="G38" s="98">
        <v>14.6</v>
      </c>
      <c r="H38" s="97" t="e">
        <f>+VLOOKUP($C38,#REF!,21,)</f>
        <v>#REF!</v>
      </c>
      <c r="I38" s="97" t="e">
        <f>+VLOOKUP($C38,#REF!,22,)</f>
        <v>#REF!</v>
      </c>
      <c r="J38" s="97" t="e">
        <f>+VLOOKUP($C38,#REF!,23,)</f>
        <v>#REF!</v>
      </c>
      <c r="K38" s="99">
        <v>1957</v>
      </c>
      <c r="L38" s="99">
        <v>63</v>
      </c>
      <c r="M38" s="100">
        <v>2019</v>
      </c>
      <c r="N38" s="100" t="s">
        <v>214</v>
      </c>
      <c r="O38" s="101"/>
      <c r="P38" s="101"/>
      <c r="Q38" s="101"/>
      <c r="R38" s="101" t="s">
        <v>620</v>
      </c>
      <c r="S38" s="101"/>
      <c r="T38" s="101"/>
      <c r="U38" s="101"/>
      <c r="V38" s="101"/>
      <c r="W38" s="101" t="s">
        <v>620</v>
      </c>
      <c r="X38" s="101"/>
      <c r="Y38" s="102">
        <v>39225</v>
      </c>
      <c r="Z38" s="103" t="s">
        <v>680</v>
      </c>
    </row>
    <row r="39" spans="1:26" ht="21.95" customHeight="1" x14ac:dyDescent="0.15">
      <c r="A39" s="94">
        <v>36</v>
      </c>
      <c r="B39" s="95" t="s">
        <v>137</v>
      </c>
      <c r="C39" s="96" t="s">
        <v>139</v>
      </c>
      <c r="D39" s="96" t="s">
        <v>349</v>
      </c>
      <c r="E39" s="97" t="e">
        <f>+VLOOKUP(B39,#REF!,6,)</f>
        <v>#REF!</v>
      </c>
      <c r="F39" s="98">
        <v>7.05</v>
      </c>
      <c r="G39" s="98">
        <v>5.3</v>
      </c>
      <c r="H39" s="97" t="e">
        <f>+VLOOKUP($C39,#REF!,21,)</f>
        <v>#REF!</v>
      </c>
      <c r="I39" s="97" t="e">
        <f>+VLOOKUP($C39,#REF!,22,)</f>
        <v>#REF!</v>
      </c>
      <c r="J39" s="97" t="e">
        <f>+VLOOKUP($C39,#REF!,23,)</f>
        <v>#REF!</v>
      </c>
      <c r="K39" s="99">
        <v>1961</v>
      </c>
      <c r="L39" s="99">
        <v>59</v>
      </c>
      <c r="M39" s="100">
        <v>2019</v>
      </c>
      <c r="N39" s="100" t="s">
        <v>214</v>
      </c>
      <c r="O39" s="101"/>
      <c r="P39" s="101"/>
      <c r="Q39" s="101"/>
      <c r="R39" s="101" t="s">
        <v>620</v>
      </c>
      <c r="S39" s="101"/>
      <c r="T39" s="101"/>
      <c r="U39" s="101"/>
      <c r="V39" s="101"/>
      <c r="W39" s="101" t="s">
        <v>675</v>
      </c>
      <c r="X39" s="101"/>
      <c r="Y39" s="102">
        <v>10724</v>
      </c>
      <c r="Z39" s="103" t="s">
        <v>470</v>
      </c>
    </row>
    <row r="40" spans="1:26" ht="21.95" customHeight="1" x14ac:dyDescent="0.15">
      <c r="A40" s="94">
        <v>37</v>
      </c>
      <c r="B40" s="95" t="s">
        <v>192</v>
      </c>
      <c r="C40" s="96" t="s">
        <v>139</v>
      </c>
      <c r="D40" s="96" t="s">
        <v>627</v>
      </c>
      <c r="E40" s="97" t="e">
        <f>+VLOOKUP(B40,#REF!,6,)</f>
        <v>#REF!</v>
      </c>
      <c r="F40" s="98">
        <v>31</v>
      </c>
      <c r="G40" s="98">
        <v>7.3000000000000007</v>
      </c>
      <c r="H40" s="97" t="e">
        <f>+VLOOKUP($C40,#REF!,21,)</f>
        <v>#REF!</v>
      </c>
      <c r="I40" s="97" t="e">
        <f>+VLOOKUP($C40,#REF!,22,)</f>
        <v>#REF!</v>
      </c>
      <c r="J40" s="97" t="e">
        <f>+VLOOKUP($C40,#REF!,23,)</f>
        <v>#REF!</v>
      </c>
      <c r="K40" s="99">
        <v>1971</v>
      </c>
      <c r="L40" s="99">
        <v>49</v>
      </c>
      <c r="M40" s="100">
        <v>2019</v>
      </c>
      <c r="N40" s="100" t="s">
        <v>214</v>
      </c>
      <c r="O40" s="101"/>
      <c r="P40" s="101"/>
      <c r="Q40" s="101"/>
      <c r="R40" s="101" t="s">
        <v>620</v>
      </c>
      <c r="S40" s="101"/>
      <c r="T40" s="101"/>
      <c r="U40" s="101"/>
      <c r="V40" s="101"/>
      <c r="W40" s="101" t="s">
        <v>620</v>
      </c>
      <c r="X40" s="101"/>
      <c r="Y40" s="102">
        <v>12996</v>
      </c>
      <c r="Z40" s="103" t="s">
        <v>682</v>
      </c>
    </row>
    <row r="41" spans="1:26" ht="21.95" customHeight="1" x14ac:dyDescent="0.15">
      <c r="A41" s="94">
        <v>38</v>
      </c>
      <c r="B41" s="95" t="s">
        <v>14</v>
      </c>
      <c r="C41" s="96" t="s">
        <v>139</v>
      </c>
      <c r="D41" s="96" t="s">
        <v>363</v>
      </c>
      <c r="E41" s="97" t="e">
        <f>+VLOOKUP(B41,#REF!,6,)</f>
        <v>#REF!</v>
      </c>
      <c r="F41" s="98">
        <v>19</v>
      </c>
      <c r="G41" s="98">
        <v>4.3</v>
      </c>
      <c r="H41" s="97" t="e">
        <f>+VLOOKUP($C41,#REF!,21,)</f>
        <v>#REF!</v>
      </c>
      <c r="I41" s="97" t="e">
        <f>+VLOOKUP($C41,#REF!,22,)</f>
        <v>#REF!</v>
      </c>
      <c r="J41" s="97" t="e">
        <f>+VLOOKUP($C41,#REF!,23,)</f>
        <v>#REF!</v>
      </c>
      <c r="K41" s="99">
        <v>1979</v>
      </c>
      <c r="L41" s="99">
        <v>41</v>
      </c>
      <c r="M41" s="100">
        <v>2019</v>
      </c>
      <c r="N41" s="100" t="s">
        <v>214</v>
      </c>
      <c r="O41" s="101"/>
      <c r="P41" s="101"/>
      <c r="Q41" s="101"/>
      <c r="R41" s="101" t="s">
        <v>620</v>
      </c>
      <c r="S41" s="101"/>
      <c r="T41" s="101"/>
      <c r="U41" s="101"/>
      <c r="V41" s="101"/>
      <c r="W41" s="101" t="s">
        <v>620</v>
      </c>
      <c r="X41" s="101"/>
      <c r="Y41" s="101">
        <v>15934</v>
      </c>
      <c r="Z41" s="103" t="s">
        <v>684</v>
      </c>
    </row>
    <row r="42" spans="1:26" ht="21.95" customHeight="1" x14ac:dyDescent="0.15">
      <c r="A42" s="94">
        <v>39</v>
      </c>
      <c r="B42" s="95" t="s">
        <v>35</v>
      </c>
      <c r="C42" s="96" t="s">
        <v>139</v>
      </c>
      <c r="D42" s="96" t="s">
        <v>362</v>
      </c>
      <c r="E42" s="97" t="e">
        <f>+VLOOKUP(B42,#REF!,6,)</f>
        <v>#REF!</v>
      </c>
      <c r="F42" s="98">
        <v>24.85</v>
      </c>
      <c r="G42" s="98">
        <v>8.5</v>
      </c>
      <c r="H42" s="97" t="e">
        <f>+VLOOKUP($C42,#REF!,21,)</f>
        <v>#REF!</v>
      </c>
      <c r="I42" s="97" t="e">
        <f>+VLOOKUP($C42,#REF!,22,)</f>
        <v>#REF!</v>
      </c>
      <c r="J42" s="97" t="e">
        <f>+VLOOKUP($C42,#REF!,23,)</f>
        <v>#REF!</v>
      </c>
      <c r="K42" s="99">
        <v>1981</v>
      </c>
      <c r="L42" s="99">
        <v>39</v>
      </c>
      <c r="M42" s="100">
        <v>2019</v>
      </c>
      <c r="N42" s="100" t="s">
        <v>214</v>
      </c>
      <c r="O42" s="101"/>
      <c r="P42" s="101"/>
      <c r="Q42" s="101"/>
      <c r="R42" s="101" t="s">
        <v>620</v>
      </c>
      <c r="S42" s="101"/>
      <c r="T42" s="101"/>
      <c r="U42" s="101"/>
      <c r="V42" s="101"/>
      <c r="W42" s="101" t="s">
        <v>620</v>
      </c>
      <c r="X42" s="101"/>
      <c r="Y42" s="101">
        <v>33147</v>
      </c>
      <c r="Z42" s="103" t="s">
        <v>680</v>
      </c>
    </row>
    <row r="43" spans="1:26" ht="21.95" customHeight="1" x14ac:dyDescent="0.15">
      <c r="A43" s="94">
        <v>40</v>
      </c>
      <c r="B43" s="95" t="s">
        <v>67</v>
      </c>
      <c r="C43" s="96" t="s">
        <v>139</v>
      </c>
      <c r="D43" s="96" t="s">
        <v>302</v>
      </c>
      <c r="E43" s="97" t="e">
        <f>+VLOOKUP(B43,#REF!,6,)</f>
        <v>#REF!</v>
      </c>
      <c r="F43" s="98">
        <v>6.1</v>
      </c>
      <c r="G43" s="98">
        <v>4</v>
      </c>
      <c r="H43" s="97" t="e">
        <f>+VLOOKUP($C43,#REF!,21,)</f>
        <v>#REF!</v>
      </c>
      <c r="I43" s="97" t="e">
        <f>+VLOOKUP($C43,#REF!,22,)</f>
        <v>#REF!</v>
      </c>
      <c r="J43" s="97" t="e">
        <f>+VLOOKUP($C43,#REF!,23,)</f>
        <v>#REF!</v>
      </c>
      <c r="K43" s="99">
        <v>1977</v>
      </c>
      <c r="L43" s="99">
        <v>43</v>
      </c>
      <c r="M43" s="100">
        <v>2019</v>
      </c>
      <c r="N43" s="100" t="s">
        <v>214</v>
      </c>
      <c r="O43" s="101"/>
      <c r="P43" s="101"/>
      <c r="Q43" s="101"/>
      <c r="R43" s="101" t="s">
        <v>620</v>
      </c>
      <c r="S43" s="101"/>
      <c r="T43" s="101"/>
      <c r="U43" s="101"/>
      <c r="V43" s="101"/>
      <c r="W43" s="101" t="s">
        <v>620</v>
      </c>
      <c r="X43" s="101"/>
      <c r="Y43" s="101">
        <v>8624</v>
      </c>
      <c r="Z43" s="103" t="s">
        <v>682</v>
      </c>
    </row>
    <row r="44" spans="1:26" ht="21.95" customHeight="1" x14ac:dyDescent="0.15">
      <c r="A44" s="94">
        <v>41</v>
      </c>
      <c r="B44" s="95" t="s">
        <v>135</v>
      </c>
      <c r="C44" s="96" t="s">
        <v>141</v>
      </c>
      <c r="D44" s="96" t="s">
        <v>315</v>
      </c>
      <c r="E44" s="97" t="e">
        <f>+VLOOKUP(B44,#REF!,6,)</f>
        <v>#REF!</v>
      </c>
      <c r="F44" s="98">
        <v>7.65</v>
      </c>
      <c r="G44" s="98">
        <v>5.0999999999999996</v>
      </c>
      <c r="H44" s="97" t="e">
        <f>+VLOOKUP($C44,#REF!,21,)</f>
        <v>#REF!</v>
      </c>
      <c r="I44" s="97" t="e">
        <f>+VLOOKUP($C44,#REF!,22,)</f>
        <v>#REF!</v>
      </c>
      <c r="J44" s="97" t="e">
        <f>+VLOOKUP($C44,#REF!,23,)</f>
        <v>#REF!</v>
      </c>
      <c r="K44" s="99">
        <v>1961</v>
      </c>
      <c r="L44" s="99">
        <v>59</v>
      </c>
      <c r="M44" s="100">
        <v>2019</v>
      </c>
      <c r="N44" s="100" t="s">
        <v>214</v>
      </c>
      <c r="O44" s="101"/>
      <c r="P44" s="101"/>
      <c r="Q44" s="101"/>
      <c r="R44" s="101" t="s">
        <v>620</v>
      </c>
      <c r="S44" s="101"/>
      <c r="T44" s="101"/>
      <c r="U44" s="101"/>
      <c r="V44" s="101"/>
      <c r="W44" s="101" t="s">
        <v>620</v>
      </c>
      <c r="X44" s="101"/>
      <c r="Y44" s="101">
        <v>9263</v>
      </c>
      <c r="Z44" s="103" t="s">
        <v>684</v>
      </c>
    </row>
    <row r="45" spans="1:26" ht="21.95" customHeight="1" x14ac:dyDescent="0.15">
      <c r="A45" s="94">
        <v>42</v>
      </c>
      <c r="B45" s="95" t="s">
        <v>119</v>
      </c>
      <c r="C45" s="96" t="s">
        <v>139</v>
      </c>
      <c r="D45" s="96" t="s">
        <v>337</v>
      </c>
      <c r="E45" s="97" t="e">
        <f>+VLOOKUP(B45,#REF!,6,)</f>
        <v>#REF!</v>
      </c>
      <c r="F45" s="98">
        <v>3.5</v>
      </c>
      <c r="G45" s="98">
        <v>3</v>
      </c>
      <c r="H45" s="97" t="e">
        <f>+VLOOKUP($C45,#REF!,21,)</f>
        <v>#REF!</v>
      </c>
      <c r="I45" s="97" t="e">
        <f>+VLOOKUP($C45,#REF!,22,)</f>
        <v>#REF!</v>
      </c>
      <c r="J45" s="97" t="e">
        <f>+VLOOKUP($C45,#REF!,23,)</f>
        <v>#REF!</v>
      </c>
      <c r="K45" s="99">
        <v>1970</v>
      </c>
      <c r="L45" s="99">
        <v>50</v>
      </c>
      <c r="M45" s="100">
        <v>2019</v>
      </c>
      <c r="N45" s="100" t="s">
        <v>214</v>
      </c>
      <c r="O45" s="101"/>
      <c r="P45" s="101"/>
      <c r="Q45" s="101"/>
      <c r="R45" s="101" t="s">
        <v>620</v>
      </c>
      <c r="S45" s="101"/>
      <c r="T45" s="101"/>
      <c r="U45" s="101"/>
      <c r="V45" s="101"/>
      <c r="W45" s="101" t="s">
        <v>620</v>
      </c>
      <c r="X45" s="101"/>
      <c r="Y45" s="101">
        <v>7578</v>
      </c>
      <c r="Z45" s="103" t="s">
        <v>686</v>
      </c>
    </row>
    <row r="46" spans="1:26" ht="21.95" customHeight="1" x14ac:dyDescent="0.15">
      <c r="A46" s="94">
        <v>43</v>
      </c>
      <c r="B46" s="95" t="s">
        <v>196</v>
      </c>
      <c r="C46" s="96" t="s">
        <v>140</v>
      </c>
      <c r="D46" s="96" t="s">
        <v>628</v>
      </c>
      <c r="E46" s="97" t="e">
        <f>+VLOOKUP(B46,#REF!,6,)</f>
        <v>#REF!</v>
      </c>
      <c r="F46" s="98">
        <v>50.34</v>
      </c>
      <c r="G46" s="98">
        <v>8</v>
      </c>
      <c r="H46" s="97" t="e">
        <f>+VLOOKUP($C46,#REF!,21,)</f>
        <v>#REF!</v>
      </c>
      <c r="I46" s="97" t="e">
        <f>+VLOOKUP($C46,#REF!,22,)</f>
        <v>#REF!</v>
      </c>
      <c r="J46" s="97" t="e">
        <f>+VLOOKUP($C46,#REF!,23,)</f>
        <v>#REF!</v>
      </c>
      <c r="K46" s="99">
        <v>1989</v>
      </c>
      <c r="L46" s="99">
        <v>31</v>
      </c>
      <c r="M46" s="100">
        <v>2019</v>
      </c>
      <c r="N46" s="100" t="s">
        <v>214</v>
      </c>
      <c r="O46" s="101"/>
      <c r="P46" s="101"/>
      <c r="Q46" s="101"/>
      <c r="R46" s="101" t="s">
        <v>620</v>
      </c>
      <c r="S46" s="101"/>
      <c r="T46" s="101"/>
      <c r="U46" s="101"/>
      <c r="V46" s="101"/>
      <c r="W46" s="101" t="s">
        <v>620</v>
      </c>
      <c r="X46" s="101"/>
      <c r="Y46" s="101">
        <v>29925</v>
      </c>
      <c r="Z46" s="103" t="s">
        <v>682</v>
      </c>
    </row>
    <row r="47" spans="1:26" ht="21.95" customHeight="1" x14ac:dyDescent="0.15">
      <c r="A47" s="94">
        <v>44</v>
      </c>
      <c r="B47" s="95" t="s">
        <v>198</v>
      </c>
      <c r="C47" s="96" t="s">
        <v>140</v>
      </c>
      <c r="D47" s="96" t="s">
        <v>629</v>
      </c>
      <c r="E47" s="97" t="e">
        <f>+VLOOKUP(B47,#REF!,6,)</f>
        <v>#REF!</v>
      </c>
      <c r="F47" s="98">
        <v>58.5</v>
      </c>
      <c r="G47" s="98">
        <v>7.9</v>
      </c>
      <c r="H47" s="97" t="e">
        <f>+VLOOKUP($C47,#REF!,21,)</f>
        <v>#REF!</v>
      </c>
      <c r="I47" s="97" t="e">
        <f>+VLOOKUP($C47,#REF!,22,)</f>
        <v>#REF!</v>
      </c>
      <c r="J47" s="97" t="e">
        <f>+VLOOKUP($C47,#REF!,23,)</f>
        <v>#REF!</v>
      </c>
      <c r="K47" s="99">
        <v>1992</v>
      </c>
      <c r="L47" s="99">
        <v>28</v>
      </c>
      <c r="M47" s="100">
        <v>2019</v>
      </c>
      <c r="N47" s="100" t="s">
        <v>214</v>
      </c>
      <c r="O47" s="101"/>
      <c r="P47" s="101"/>
      <c r="Q47" s="101"/>
      <c r="R47" s="101" t="s">
        <v>620</v>
      </c>
      <c r="S47" s="101"/>
      <c r="T47" s="101"/>
      <c r="U47" s="101"/>
      <c r="V47" s="101"/>
      <c r="W47" s="101" t="s">
        <v>620</v>
      </c>
      <c r="X47" s="101"/>
      <c r="Y47" s="101">
        <v>10874</v>
      </c>
      <c r="Z47" s="103" t="s">
        <v>688</v>
      </c>
    </row>
    <row r="48" spans="1:26" ht="21.95" customHeight="1" x14ac:dyDescent="0.15">
      <c r="A48" s="94">
        <v>45</v>
      </c>
      <c r="B48" s="95" t="s">
        <v>126</v>
      </c>
      <c r="C48" s="96" t="s">
        <v>140</v>
      </c>
      <c r="D48" s="96" t="s">
        <v>342</v>
      </c>
      <c r="E48" s="97" t="e">
        <f>+VLOOKUP(B48,#REF!,6,)</f>
        <v>#REF!</v>
      </c>
      <c r="F48" s="98">
        <v>7.15</v>
      </c>
      <c r="G48" s="98">
        <v>4.0999999999999996</v>
      </c>
      <c r="H48" s="97" t="e">
        <f>+VLOOKUP($C48,#REF!,21,)</f>
        <v>#REF!</v>
      </c>
      <c r="I48" s="97" t="e">
        <f>+VLOOKUP($C48,#REF!,22,)</f>
        <v>#REF!</v>
      </c>
      <c r="J48" s="97" t="e">
        <f>+VLOOKUP($C48,#REF!,23,)</f>
        <v>#REF!</v>
      </c>
      <c r="K48" s="99">
        <v>1975</v>
      </c>
      <c r="L48" s="99">
        <v>45</v>
      </c>
      <c r="M48" s="100">
        <v>2019</v>
      </c>
      <c r="N48" s="100" t="s">
        <v>214</v>
      </c>
      <c r="O48" s="101"/>
      <c r="P48" s="101"/>
      <c r="Q48" s="101"/>
      <c r="R48" s="101" t="s">
        <v>620</v>
      </c>
      <c r="S48" s="101"/>
      <c r="T48" s="101"/>
      <c r="U48" s="101"/>
      <c r="V48" s="101"/>
      <c r="W48" s="101" t="s">
        <v>620</v>
      </c>
      <c r="X48" s="101"/>
      <c r="Y48" s="101">
        <v>9253</v>
      </c>
      <c r="Z48" s="103" t="s">
        <v>686</v>
      </c>
    </row>
    <row r="49" spans="1:26" ht="21.95" customHeight="1" x14ac:dyDescent="0.15">
      <c r="A49" s="94">
        <v>46</v>
      </c>
      <c r="B49" s="95" t="s">
        <v>24</v>
      </c>
      <c r="C49" s="96" t="s">
        <v>139</v>
      </c>
      <c r="D49" s="96" t="s">
        <v>268</v>
      </c>
      <c r="E49" s="97" t="e">
        <f>+VLOOKUP(B49,#REF!,6,)</f>
        <v>#REF!</v>
      </c>
      <c r="F49" s="98">
        <v>5.15</v>
      </c>
      <c r="G49" s="98">
        <v>5.2</v>
      </c>
      <c r="H49" s="97" t="e">
        <f>+VLOOKUP($C49,#REF!,21,)</f>
        <v>#REF!</v>
      </c>
      <c r="I49" s="97" t="e">
        <f>+VLOOKUP($C49,#REF!,22,)</f>
        <v>#REF!</v>
      </c>
      <c r="J49" s="97" t="e">
        <f>+VLOOKUP($C49,#REF!,23,)</f>
        <v>#REF!</v>
      </c>
      <c r="K49" s="99">
        <v>1970</v>
      </c>
      <c r="L49" s="99">
        <v>50</v>
      </c>
      <c r="M49" s="100">
        <v>2019</v>
      </c>
      <c r="N49" s="100" t="s">
        <v>214</v>
      </c>
      <c r="O49" s="101"/>
      <c r="P49" s="101"/>
      <c r="Q49" s="101"/>
      <c r="R49" s="101" t="s">
        <v>620</v>
      </c>
      <c r="S49" s="101"/>
      <c r="T49" s="101"/>
      <c r="U49" s="101"/>
      <c r="V49" s="101"/>
      <c r="W49" s="101" t="s">
        <v>620</v>
      </c>
      <c r="X49" s="101"/>
      <c r="Y49" s="101">
        <v>8414</v>
      </c>
      <c r="Z49" s="103" t="s">
        <v>682</v>
      </c>
    </row>
    <row r="50" spans="1:26" ht="21.95" customHeight="1" x14ac:dyDescent="0.15">
      <c r="A50" s="94">
        <v>47</v>
      </c>
      <c r="B50" s="95" t="s">
        <v>18</v>
      </c>
      <c r="C50" s="96" t="s">
        <v>139</v>
      </c>
      <c r="D50" s="96" t="s">
        <v>270</v>
      </c>
      <c r="E50" s="97" t="e">
        <f>+VLOOKUP(B50,#REF!,6,)</f>
        <v>#REF!</v>
      </c>
      <c r="F50" s="98">
        <v>6.5</v>
      </c>
      <c r="G50" s="98">
        <v>5.2</v>
      </c>
      <c r="H50" s="97" t="e">
        <f>+VLOOKUP($C50,#REF!,21,)</f>
        <v>#REF!</v>
      </c>
      <c r="I50" s="97" t="e">
        <f>+VLOOKUP($C50,#REF!,22,)</f>
        <v>#REF!</v>
      </c>
      <c r="J50" s="97" t="e">
        <f>+VLOOKUP($C50,#REF!,23,)</f>
        <v>#REF!</v>
      </c>
      <c r="K50" s="99">
        <v>1963</v>
      </c>
      <c r="L50" s="99">
        <v>57</v>
      </c>
      <c r="M50" s="100">
        <v>2019</v>
      </c>
      <c r="N50" s="100" t="s">
        <v>214</v>
      </c>
      <c r="O50" s="101"/>
      <c r="P50" s="101"/>
      <c r="Q50" s="101"/>
      <c r="R50" s="101" t="s">
        <v>620</v>
      </c>
      <c r="S50" s="101"/>
      <c r="T50" s="101"/>
      <c r="U50" s="101"/>
      <c r="V50" s="101"/>
      <c r="W50" s="101" t="s">
        <v>620</v>
      </c>
      <c r="X50" s="101"/>
      <c r="Y50" s="101">
        <v>8793</v>
      </c>
      <c r="Z50" s="103" t="s">
        <v>684</v>
      </c>
    </row>
    <row r="51" spans="1:26" ht="21.95" customHeight="1" x14ac:dyDescent="0.15">
      <c r="A51" s="94">
        <v>48</v>
      </c>
      <c r="B51" s="95" t="s">
        <v>33</v>
      </c>
      <c r="C51" s="96" t="s">
        <v>139</v>
      </c>
      <c r="D51" s="96" t="s">
        <v>277</v>
      </c>
      <c r="E51" s="97" t="e">
        <f>+VLOOKUP(B51,#REF!,6,)</f>
        <v>#REF!</v>
      </c>
      <c r="F51" s="98">
        <v>8.5</v>
      </c>
      <c r="G51" s="98">
        <v>5.8</v>
      </c>
      <c r="H51" s="97" t="e">
        <f>+VLOOKUP($C51,#REF!,21,)</f>
        <v>#REF!</v>
      </c>
      <c r="I51" s="97" t="e">
        <f>+VLOOKUP($C51,#REF!,22,)</f>
        <v>#REF!</v>
      </c>
      <c r="J51" s="97" t="e">
        <f>+VLOOKUP($C51,#REF!,23,)</f>
        <v>#REF!</v>
      </c>
      <c r="K51" s="99">
        <v>1970</v>
      </c>
      <c r="L51" s="99">
        <v>50</v>
      </c>
      <c r="M51" s="100">
        <v>2019</v>
      </c>
      <c r="N51" s="100" t="s">
        <v>214</v>
      </c>
      <c r="O51" s="101"/>
      <c r="P51" s="101"/>
      <c r="Q51" s="101"/>
      <c r="R51" s="101" t="s">
        <v>620</v>
      </c>
      <c r="S51" s="101"/>
      <c r="T51" s="101"/>
      <c r="U51" s="101"/>
      <c r="V51" s="101"/>
      <c r="W51" s="101" t="s">
        <v>620</v>
      </c>
      <c r="X51" s="101"/>
      <c r="Y51" s="101">
        <v>9819</v>
      </c>
      <c r="Z51" s="103" t="s">
        <v>682</v>
      </c>
    </row>
    <row r="52" spans="1:26" ht="21.95" customHeight="1" x14ac:dyDescent="0.15">
      <c r="A52" s="94">
        <v>49</v>
      </c>
      <c r="B52" s="95" t="s">
        <v>186</v>
      </c>
      <c r="C52" s="96" t="s">
        <v>139</v>
      </c>
      <c r="D52" s="96" t="s">
        <v>630</v>
      </c>
      <c r="E52" s="97" t="e">
        <f>+VLOOKUP(B52,#REF!,6,)</f>
        <v>#REF!</v>
      </c>
      <c r="F52" s="98">
        <v>37.6</v>
      </c>
      <c r="G52" s="98">
        <v>7.3</v>
      </c>
      <c r="H52" s="97" t="e">
        <f>+VLOOKUP($C52,#REF!,21,)</f>
        <v>#REF!</v>
      </c>
      <c r="I52" s="97" t="e">
        <f>+VLOOKUP($C52,#REF!,22,)</f>
        <v>#REF!</v>
      </c>
      <c r="J52" s="97" t="e">
        <f>+VLOOKUP($C52,#REF!,23,)</f>
        <v>#REF!</v>
      </c>
      <c r="K52" s="99">
        <v>1975</v>
      </c>
      <c r="L52" s="99">
        <v>45</v>
      </c>
      <c r="M52" s="100">
        <v>2019</v>
      </c>
      <c r="N52" s="100" t="s">
        <v>214</v>
      </c>
      <c r="O52" s="101"/>
      <c r="P52" s="101"/>
      <c r="Q52" s="101"/>
      <c r="R52" s="101" t="s">
        <v>620</v>
      </c>
      <c r="S52" s="101"/>
      <c r="T52" s="101"/>
      <c r="U52" s="101"/>
      <c r="V52" s="101"/>
      <c r="W52" s="101" t="s">
        <v>620</v>
      </c>
      <c r="X52" s="101"/>
      <c r="Y52" s="101">
        <v>37466</v>
      </c>
      <c r="Z52" s="103" t="s">
        <v>686</v>
      </c>
    </row>
    <row r="53" spans="1:26" ht="21.95" customHeight="1" x14ac:dyDescent="0.15">
      <c r="A53" s="94">
        <v>50</v>
      </c>
      <c r="B53" s="95" t="s">
        <v>109</v>
      </c>
      <c r="C53" s="96" t="s">
        <v>139</v>
      </c>
      <c r="D53" s="96" t="s">
        <v>361</v>
      </c>
      <c r="E53" s="97" t="e">
        <f>+VLOOKUP(B53,#REF!,6,)</f>
        <v>#REF!</v>
      </c>
      <c r="F53" s="98">
        <v>22.45</v>
      </c>
      <c r="G53" s="98">
        <v>4.2</v>
      </c>
      <c r="H53" s="97" t="e">
        <f>+VLOOKUP($C53,#REF!,21,)</f>
        <v>#REF!</v>
      </c>
      <c r="I53" s="97" t="e">
        <f>+VLOOKUP($C53,#REF!,22,)</f>
        <v>#REF!</v>
      </c>
      <c r="J53" s="97" t="e">
        <f>+VLOOKUP($C53,#REF!,23,)</f>
        <v>#REF!</v>
      </c>
      <c r="K53" s="99">
        <v>1970</v>
      </c>
      <c r="L53" s="99">
        <v>50</v>
      </c>
      <c r="M53" s="100">
        <v>2019</v>
      </c>
      <c r="N53" s="100" t="s">
        <v>214</v>
      </c>
      <c r="O53" s="101"/>
      <c r="P53" s="101"/>
      <c r="Q53" s="101"/>
      <c r="R53" s="101" t="s">
        <v>620</v>
      </c>
      <c r="S53" s="101"/>
      <c r="T53" s="101"/>
      <c r="U53" s="101"/>
      <c r="V53" s="101"/>
      <c r="W53" s="101" t="s">
        <v>620</v>
      </c>
      <c r="X53" s="101"/>
      <c r="Y53" s="101">
        <v>14879</v>
      </c>
      <c r="Z53" s="103" t="s">
        <v>680</v>
      </c>
    </row>
    <row r="54" spans="1:26" ht="21.95" customHeight="1" x14ac:dyDescent="0.15">
      <c r="A54" s="94">
        <v>51</v>
      </c>
      <c r="B54" s="95" t="s">
        <v>94</v>
      </c>
      <c r="C54" s="96" t="s">
        <v>139</v>
      </c>
      <c r="D54" s="96" t="s">
        <v>319</v>
      </c>
      <c r="E54" s="97" t="e">
        <f>+VLOOKUP(B54,#REF!,6,)</f>
        <v>#REF!</v>
      </c>
      <c r="F54" s="98">
        <v>5.95</v>
      </c>
      <c r="G54" s="98">
        <v>7.4</v>
      </c>
      <c r="H54" s="97" t="e">
        <f>+VLOOKUP($C54,#REF!,21,)</f>
        <v>#REF!</v>
      </c>
      <c r="I54" s="97" t="e">
        <f>+VLOOKUP($C54,#REF!,22,)</f>
        <v>#REF!</v>
      </c>
      <c r="J54" s="97" t="e">
        <f>+VLOOKUP($C54,#REF!,23,)</f>
        <v>#REF!</v>
      </c>
      <c r="K54" s="99">
        <v>1975</v>
      </c>
      <c r="L54" s="99">
        <v>45</v>
      </c>
      <c r="M54" s="100">
        <v>2019</v>
      </c>
      <c r="N54" s="100" t="s">
        <v>214</v>
      </c>
      <c r="O54" s="101"/>
      <c r="P54" s="101"/>
      <c r="Q54" s="101"/>
      <c r="R54" s="101" t="s">
        <v>620</v>
      </c>
      <c r="S54" s="101"/>
      <c r="T54" s="101"/>
      <c r="U54" s="101"/>
      <c r="V54" s="101"/>
      <c r="W54" s="101" t="s">
        <v>620</v>
      </c>
      <c r="X54" s="101"/>
      <c r="Y54" s="101">
        <v>8356</v>
      </c>
      <c r="Z54" s="103" t="s">
        <v>689</v>
      </c>
    </row>
    <row r="55" spans="1:26" ht="21.95" customHeight="1" x14ac:dyDescent="0.15">
      <c r="A55" s="94">
        <v>52</v>
      </c>
      <c r="B55" s="95" t="s">
        <v>131</v>
      </c>
      <c r="C55" s="96" t="s">
        <v>139</v>
      </c>
      <c r="D55" s="96" t="s">
        <v>345</v>
      </c>
      <c r="E55" s="97" t="e">
        <f>+VLOOKUP(B55,#REF!,6,)</f>
        <v>#REF!</v>
      </c>
      <c r="F55" s="98">
        <v>7.3</v>
      </c>
      <c r="G55" s="98">
        <v>4.5999999999999996</v>
      </c>
      <c r="H55" s="97" t="e">
        <f>+VLOOKUP($C55,#REF!,21,)</f>
        <v>#REF!</v>
      </c>
      <c r="I55" s="97" t="e">
        <f>+VLOOKUP($C55,#REF!,22,)</f>
        <v>#REF!</v>
      </c>
      <c r="J55" s="97" t="e">
        <f>+VLOOKUP($C55,#REF!,23,)</f>
        <v>#REF!</v>
      </c>
      <c r="K55" s="99">
        <v>1960</v>
      </c>
      <c r="L55" s="99">
        <v>60</v>
      </c>
      <c r="M55" s="100">
        <v>2019</v>
      </c>
      <c r="N55" s="100" t="s">
        <v>214</v>
      </c>
      <c r="O55" s="101"/>
      <c r="P55" s="101"/>
      <c r="Q55" s="101"/>
      <c r="R55" s="101" t="s">
        <v>620</v>
      </c>
      <c r="S55" s="101"/>
      <c r="T55" s="101"/>
      <c r="U55" s="101"/>
      <c r="V55" s="101"/>
      <c r="W55" s="101" t="s">
        <v>620</v>
      </c>
      <c r="X55" s="101"/>
      <c r="Y55" s="101">
        <v>7757</v>
      </c>
      <c r="Z55" s="103" t="s">
        <v>690</v>
      </c>
    </row>
    <row r="56" spans="1:26" ht="21.95" customHeight="1" x14ac:dyDescent="0.15">
      <c r="A56" s="94">
        <v>53</v>
      </c>
      <c r="B56" s="95" t="s">
        <v>81</v>
      </c>
      <c r="C56" s="96" t="s">
        <v>139</v>
      </c>
      <c r="D56" s="96" t="s">
        <v>359</v>
      </c>
      <c r="E56" s="97" t="e">
        <f>+VLOOKUP(B56,#REF!,6,)</f>
        <v>#REF!</v>
      </c>
      <c r="F56" s="98">
        <v>19.55</v>
      </c>
      <c r="G56" s="98">
        <v>5.3</v>
      </c>
      <c r="H56" s="97" t="e">
        <f>+VLOOKUP($C56,#REF!,21,)</f>
        <v>#REF!</v>
      </c>
      <c r="I56" s="97" t="e">
        <f>+VLOOKUP($C56,#REF!,22,)</f>
        <v>#REF!</v>
      </c>
      <c r="J56" s="97" t="e">
        <f>+VLOOKUP($C56,#REF!,23,)</f>
        <v>#REF!</v>
      </c>
      <c r="K56" s="99">
        <v>1970</v>
      </c>
      <c r="L56" s="99">
        <v>50</v>
      </c>
      <c r="M56" s="100">
        <v>2019</v>
      </c>
      <c r="N56" s="100" t="s">
        <v>214</v>
      </c>
      <c r="O56" s="101"/>
      <c r="P56" s="101"/>
      <c r="Q56" s="101"/>
      <c r="R56" s="101" t="s">
        <v>620</v>
      </c>
      <c r="S56" s="101"/>
      <c r="T56" s="101"/>
      <c r="U56" s="101"/>
      <c r="V56" s="101"/>
      <c r="W56" s="101" t="s">
        <v>620</v>
      </c>
      <c r="X56" s="101"/>
      <c r="Y56" s="101">
        <v>20281</v>
      </c>
      <c r="Z56" s="103" t="s">
        <v>692</v>
      </c>
    </row>
    <row r="57" spans="1:26" ht="21.95" customHeight="1" x14ac:dyDescent="0.15">
      <c r="A57" s="94">
        <v>54</v>
      </c>
      <c r="B57" s="95" t="s">
        <v>76</v>
      </c>
      <c r="C57" s="96" t="s">
        <v>140</v>
      </c>
      <c r="D57" s="96" t="s">
        <v>297</v>
      </c>
      <c r="E57" s="97" t="e">
        <f>+VLOOKUP(B57,#REF!,6,)</f>
        <v>#REF!</v>
      </c>
      <c r="F57" s="98">
        <v>4.5</v>
      </c>
      <c r="G57" s="98">
        <v>3.5</v>
      </c>
      <c r="H57" s="97" t="e">
        <f>+VLOOKUP($C57,#REF!,21,)</f>
        <v>#REF!</v>
      </c>
      <c r="I57" s="97" t="e">
        <f>+VLOOKUP($C57,#REF!,22,)</f>
        <v>#REF!</v>
      </c>
      <c r="J57" s="97" t="e">
        <f>+VLOOKUP($C57,#REF!,23,)</f>
        <v>#REF!</v>
      </c>
      <c r="K57" s="99">
        <v>1965</v>
      </c>
      <c r="L57" s="99">
        <v>55</v>
      </c>
      <c r="M57" s="100">
        <v>2019</v>
      </c>
      <c r="N57" s="100" t="s">
        <v>214</v>
      </c>
      <c r="O57" s="101"/>
      <c r="P57" s="101"/>
      <c r="Q57" s="101"/>
      <c r="R57" s="101" t="s">
        <v>620</v>
      </c>
      <c r="S57" s="101"/>
      <c r="T57" s="101"/>
      <c r="U57" s="101"/>
      <c r="V57" s="101"/>
      <c r="W57" s="101" t="s">
        <v>620</v>
      </c>
      <c r="X57" s="101"/>
      <c r="Y57" s="101">
        <v>9030</v>
      </c>
      <c r="Z57" s="103" t="s">
        <v>682</v>
      </c>
    </row>
    <row r="58" spans="1:26" ht="21.95" customHeight="1" x14ac:dyDescent="0.15">
      <c r="A58" s="94">
        <v>55</v>
      </c>
      <c r="B58" s="95" t="s">
        <v>97</v>
      </c>
      <c r="C58" s="96" t="s">
        <v>140</v>
      </c>
      <c r="D58" s="96" t="s">
        <v>320</v>
      </c>
      <c r="E58" s="97" t="e">
        <f>+VLOOKUP(B58,#REF!,6,)</f>
        <v>#REF!</v>
      </c>
      <c r="F58" s="98">
        <v>4.4000000000000004</v>
      </c>
      <c r="G58" s="98">
        <v>6.4</v>
      </c>
      <c r="H58" s="97" t="e">
        <f>+VLOOKUP($C58,#REF!,21,)</f>
        <v>#REF!</v>
      </c>
      <c r="I58" s="97" t="e">
        <f>+VLOOKUP($C58,#REF!,22,)</f>
        <v>#REF!</v>
      </c>
      <c r="J58" s="97" t="e">
        <f>+VLOOKUP($C58,#REF!,23,)</f>
        <v>#REF!</v>
      </c>
      <c r="K58" s="99">
        <v>1955</v>
      </c>
      <c r="L58" s="99">
        <v>65</v>
      </c>
      <c r="M58" s="100">
        <v>2019</v>
      </c>
      <c r="N58" s="100" t="s">
        <v>214</v>
      </c>
      <c r="O58" s="101"/>
      <c r="P58" s="101"/>
      <c r="Q58" s="101"/>
      <c r="R58" s="101" t="s">
        <v>620</v>
      </c>
      <c r="S58" s="101"/>
      <c r="T58" s="101"/>
      <c r="U58" s="101"/>
      <c r="V58" s="101"/>
      <c r="W58" s="101" t="s">
        <v>620</v>
      </c>
      <c r="X58" s="101"/>
      <c r="Y58" s="101">
        <v>8571</v>
      </c>
      <c r="Z58" s="103" t="s">
        <v>694</v>
      </c>
    </row>
    <row r="59" spans="1:26" ht="21.95" customHeight="1" x14ac:dyDescent="0.15">
      <c r="A59" s="94">
        <v>56</v>
      </c>
      <c r="B59" s="95" t="s">
        <v>66</v>
      </c>
      <c r="C59" s="96" t="s">
        <v>139</v>
      </c>
      <c r="D59" s="96" t="s">
        <v>301</v>
      </c>
      <c r="E59" s="97" t="e">
        <f>+VLOOKUP(B59,#REF!,6,)</f>
        <v>#REF!</v>
      </c>
      <c r="F59" s="98">
        <v>2</v>
      </c>
      <c r="G59" s="98">
        <v>4.4000000000000004</v>
      </c>
      <c r="H59" s="97" t="e">
        <f>+VLOOKUP($C59,#REF!,21,)</f>
        <v>#REF!</v>
      </c>
      <c r="I59" s="97" t="e">
        <f>+VLOOKUP($C59,#REF!,22,)</f>
        <v>#REF!</v>
      </c>
      <c r="J59" s="97" t="e">
        <f>+VLOOKUP($C59,#REF!,23,)</f>
        <v>#REF!</v>
      </c>
      <c r="K59" s="99">
        <v>1960</v>
      </c>
      <c r="L59" s="99">
        <v>60</v>
      </c>
      <c r="M59" s="100">
        <v>2019</v>
      </c>
      <c r="N59" s="100" t="s">
        <v>214</v>
      </c>
      <c r="O59" s="101"/>
      <c r="P59" s="101"/>
      <c r="Q59" s="101"/>
      <c r="R59" s="101" t="s">
        <v>620</v>
      </c>
      <c r="S59" s="101"/>
      <c r="T59" s="101"/>
      <c r="U59" s="101"/>
      <c r="V59" s="101"/>
      <c r="W59" s="101" t="s">
        <v>620</v>
      </c>
      <c r="X59" s="101"/>
      <c r="Y59" s="101">
        <v>7194</v>
      </c>
      <c r="Z59" s="103" t="s">
        <v>690</v>
      </c>
    </row>
    <row r="60" spans="1:26" ht="21.95" customHeight="1" x14ac:dyDescent="0.15">
      <c r="A60" s="94">
        <v>57</v>
      </c>
      <c r="B60" s="95" t="s">
        <v>107</v>
      </c>
      <c r="C60" s="96" t="s">
        <v>140</v>
      </c>
      <c r="D60" s="96" t="s">
        <v>354</v>
      </c>
      <c r="E60" s="97" t="e">
        <f>+VLOOKUP(B60,#REF!,6,)</f>
        <v>#REF!</v>
      </c>
      <c r="F60" s="98">
        <v>18.55</v>
      </c>
      <c r="G60" s="98">
        <v>11.75</v>
      </c>
      <c r="H60" s="97" t="e">
        <f>+VLOOKUP($C60,#REF!,21,)</f>
        <v>#REF!</v>
      </c>
      <c r="I60" s="97" t="e">
        <f>+VLOOKUP($C60,#REF!,22,)</f>
        <v>#REF!</v>
      </c>
      <c r="J60" s="97" t="e">
        <f>+VLOOKUP($C60,#REF!,23,)</f>
        <v>#REF!</v>
      </c>
      <c r="K60" s="99">
        <v>1984</v>
      </c>
      <c r="L60" s="99">
        <v>36</v>
      </c>
      <c r="M60" s="100">
        <v>2019</v>
      </c>
      <c r="N60" s="100" t="s">
        <v>214</v>
      </c>
      <c r="O60" s="101"/>
      <c r="P60" s="101"/>
      <c r="Q60" s="101"/>
      <c r="R60" s="101" t="s">
        <v>620</v>
      </c>
      <c r="S60" s="101"/>
      <c r="T60" s="101"/>
      <c r="U60" s="101"/>
      <c r="V60" s="101"/>
      <c r="W60" s="101" t="s">
        <v>620</v>
      </c>
      <c r="X60" s="101"/>
      <c r="Y60" s="101">
        <v>25939</v>
      </c>
      <c r="Z60" s="103" t="s">
        <v>680</v>
      </c>
    </row>
    <row r="61" spans="1:26" ht="21.95" customHeight="1" x14ac:dyDescent="0.15">
      <c r="A61" s="94">
        <v>58</v>
      </c>
      <c r="B61" s="95" t="s">
        <v>53</v>
      </c>
      <c r="C61" s="96" t="s">
        <v>139</v>
      </c>
      <c r="D61" s="96" t="s">
        <v>288</v>
      </c>
      <c r="E61" s="97" t="e">
        <f>+VLOOKUP(B61,#REF!,6,)</f>
        <v>#REF!</v>
      </c>
      <c r="F61" s="98">
        <v>3.1</v>
      </c>
      <c r="G61" s="98">
        <v>3.9</v>
      </c>
      <c r="H61" s="97" t="e">
        <f>+VLOOKUP($C61,#REF!,21,)</f>
        <v>#REF!</v>
      </c>
      <c r="I61" s="97" t="e">
        <f>+VLOOKUP($C61,#REF!,22,)</f>
        <v>#REF!</v>
      </c>
      <c r="J61" s="97" t="e">
        <f>+VLOOKUP($C61,#REF!,23,)</f>
        <v>#REF!</v>
      </c>
      <c r="K61" s="99">
        <v>1968</v>
      </c>
      <c r="L61" s="99">
        <v>52</v>
      </c>
      <c r="M61" s="100">
        <v>2019</v>
      </c>
      <c r="N61" s="100" t="s">
        <v>214</v>
      </c>
      <c r="O61" s="101"/>
      <c r="P61" s="101"/>
      <c r="Q61" s="101"/>
      <c r="R61" s="101" t="s">
        <v>620</v>
      </c>
      <c r="S61" s="101"/>
      <c r="T61" s="101"/>
      <c r="U61" s="101"/>
      <c r="V61" s="101"/>
      <c r="W61" s="101" t="s">
        <v>620</v>
      </c>
      <c r="X61" s="101"/>
      <c r="Y61" s="101">
        <v>7673</v>
      </c>
      <c r="Z61" s="103" t="s">
        <v>694</v>
      </c>
    </row>
    <row r="62" spans="1:26" ht="21.95" customHeight="1" x14ac:dyDescent="0.15">
      <c r="A62" s="94">
        <v>59</v>
      </c>
      <c r="B62" s="95" t="s">
        <v>105</v>
      </c>
      <c r="C62" s="96" t="s">
        <v>139</v>
      </c>
      <c r="D62" s="96" t="s">
        <v>327</v>
      </c>
      <c r="E62" s="97" t="e">
        <f>+VLOOKUP(B62,#REF!,6,)</f>
        <v>#REF!</v>
      </c>
      <c r="F62" s="98">
        <v>5.7</v>
      </c>
      <c r="G62" s="98">
        <v>1.5</v>
      </c>
      <c r="H62" s="97" t="e">
        <f>+VLOOKUP($C62,#REF!,21,)</f>
        <v>#REF!</v>
      </c>
      <c r="I62" s="97" t="e">
        <f>+VLOOKUP($C62,#REF!,22,)</f>
        <v>#REF!</v>
      </c>
      <c r="J62" s="97" t="e">
        <f>+VLOOKUP($C62,#REF!,23,)</f>
        <v>#REF!</v>
      </c>
      <c r="K62" s="99">
        <v>1990</v>
      </c>
      <c r="L62" s="99">
        <v>30</v>
      </c>
      <c r="M62" s="100">
        <v>2019</v>
      </c>
      <c r="N62" s="100" t="s">
        <v>214</v>
      </c>
      <c r="O62" s="101"/>
      <c r="P62" s="101"/>
      <c r="Q62" s="101"/>
      <c r="R62" s="101" t="s">
        <v>620</v>
      </c>
      <c r="S62" s="101"/>
      <c r="T62" s="101"/>
      <c r="U62" s="101"/>
      <c r="V62" s="101"/>
      <c r="W62" s="101" t="s">
        <v>620</v>
      </c>
      <c r="X62" s="101"/>
      <c r="Y62" s="101">
        <v>7341</v>
      </c>
      <c r="Z62" s="103" t="s">
        <v>695</v>
      </c>
    </row>
    <row r="63" spans="1:26" ht="21.95" customHeight="1" x14ac:dyDescent="0.15">
      <c r="A63" s="94">
        <v>60</v>
      </c>
      <c r="B63" s="95" t="s">
        <v>36</v>
      </c>
      <c r="C63" s="96" t="s">
        <v>139</v>
      </c>
      <c r="D63" s="96" t="s">
        <v>278</v>
      </c>
      <c r="E63" s="97" t="e">
        <f>+VLOOKUP(B63,#REF!,6,)</f>
        <v>#REF!</v>
      </c>
      <c r="F63" s="98">
        <v>6.25</v>
      </c>
      <c r="G63" s="98">
        <v>3.6</v>
      </c>
      <c r="H63" s="97" t="e">
        <f>+VLOOKUP($C63,#REF!,21,)</f>
        <v>#REF!</v>
      </c>
      <c r="I63" s="97" t="e">
        <f>+VLOOKUP($C63,#REF!,22,)</f>
        <v>#REF!</v>
      </c>
      <c r="J63" s="97" t="e">
        <f>+VLOOKUP($C63,#REF!,23,)</f>
        <v>#REF!</v>
      </c>
      <c r="K63" s="99">
        <v>1962</v>
      </c>
      <c r="L63" s="99">
        <v>58</v>
      </c>
      <c r="M63" s="100">
        <v>2019</v>
      </c>
      <c r="N63" s="100" t="s">
        <v>214</v>
      </c>
      <c r="O63" s="101"/>
      <c r="P63" s="101"/>
      <c r="Q63" s="101"/>
      <c r="R63" s="101" t="s">
        <v>620</v>
      </c>
      <c r="S63" s="101"/>
      <c r="T63" s="101"/>
      <c r="U63" s="101"/>
      <c r="V63" s="101"/>
      <c r="W63" s="101" t="s">
        <v>620</v>
      </c>
      <c r="X63" s="101"/>
      <c r="Y63" s="101">
        <v>8595</v>
      </c>
      <c r="Z63" s="103" t="s">
        <v>686</v>
      </c>
    </row>
    <row r="64" spans="1:26" ht="21.95" customHeight="1" x14ac:dyDescent="0.15">
      <c r="A64" s="94">
        <v>61</v>
      </c>
      <c r="B64" s="95" t="s">
        <v>114</v>
      </c>
      <c r="C64" s="96" t="s">
        <v>139</v>
      </c>
      <c r="D64" s="96" t="s">
        <v>334</v>
      </c>
      <c r="E64" s="97" t="e">
        <f>+VLOOKUP(B64,#REF!,6,)</f>
        <v>#REF!</v>
      </c>
      <c r="F64" s="98">
        <v>9.1999999999999993</v>
      </c>
      <c r="G64" s="98">
        <v>4.4000000000000004</v>
      </c>
      <c r="H64" s="97" t="e">
        <f>+VLOOKUP($C64,#REF!,21,)</f>
        <v>#REF!</v>
      </c>
      <c r="I64" s="97" t="e">
        <f>+VLOOKUP($C64,#REF!,22,)</f>
        <v>#REF!</v>
      </c>
      <c r="J64" s="97" t="e">
        <f>+VLOOKUP($C64,#REF!,23,)</f>
        <v>#REF!</v>
      </c>
      <c r="K64" s="99">
        <v>1963</v>
      </c>
      <c r="L64" s="99">
        <v>57</v>
      </c>
      <c r="M64" s="100">
        <v>2019</v>
      </c>
      <c r="N64" s="100" t="s">
        <v>214</v>
      </c>
      <c r="O64" s="101"/>
      <c r="P64" s="101"/>
      <c r="Q64" s="101"/>
      <c r="R64" s="101" t="s">
        <v>620</v>
      </c>
      <c r="S64" s="101"/>
      <c r="T64" s="101"/>
      <c r="U64" s="101"/>
      <c r="V64" s="101"/>
      <c r="W64" s="101" t="s">
        <v>620</v>
      </c>
      <c r="X64" s="101"/>
      <c r="Y64" s="101">
        <v>9270</v>
      </c>
      <c r="Z64" s="103" t="s">
        <v>684</v>
      </c>
    </row>
    <row r="65" spans="1:26" ht="21.95" customHeight="1" x14ac:dyDescent="0.15">
      <c r="A65" s="94">
        <v>62</v>
      </c>
      <c r="B65" s="95" t="s">
        <v>87</v>
      </c>
      <c r="C65" s="96" t="s">
        <v>141</v>
      </c>
      <c r="D65" s="96" t="s">
        <v>315</v>
      </c>
      <c r="E65" s="97" t="e">
        <f>+VLOOKUP(B65,#REF!,6,)</f>
        <v>#REF!</v>
      </c>
      <c r="F65" s="98">
        <v>8.15</v>
      </c>
      <c r="G65" s="98">
        <v>6.2</v>
      </c>
      <c r="H65" s="97" t="e">
        <f>+VLOOKUP($C65,#REF!,21,)</f>
        <v>#REF!</v>
      </c>
      <c r="I65" s="97" t="e">
        <f>+VLOOKUP($C65,#REF!,22,)</f>
        <v>#REF!</v>
      </c>
      <c r="J65" s="97" t="e">
        <f>+VLOOKUP($C65,#REF!,23,)</f>
        <v>#REF!</v>
      </c>
      <c r="K65" s="99">
        <v>1953</v>
      </c>
      <c r="L65" s="99">
        <v>67</v>
      </c>
      <c r="M65" s="100">
        <v>2019</v>
      </c>
      <c r="N65" s="100" t="s">
        <v>214</v>
      </c>
      <c r="O65" s="101"/>
      <c r="P65" s="101"/>
      <c r="Q65" s="101"/>
      <c r="R65" s="101" t="s">
        <v>620</v>
      </c>
      <c r="S65" s="101"/>
      <c r="T65" s="101"/>
      <c r="U65" s="101"/>
      <c r="V65" s="101"/>
      <c r="W65" s="101" t="s">
        <v>620</v>
      </c>
      <c r="X65" s="101"/>
      <c r="Y65" s="101">
        <v>9163</v>
      </c>
      <c r="Z65" s="103" t="s">
        <v>697</v>
      </c>
    </row>
    <row r="66" spans="1:26" ht="21.95" customHeight="1" x14ac:dyDescent="0.15">
      <c r="A66" s="94">
        <v>63</v>
      </c>
      <c r="B66" s="95" t="s">
        <v>52</v>
      </c>
      <c r="C66" s="96" t="s">
        <v>141</v>
      </c>
      <c r="D66" s="96" t="s">
        <v>315</v>
      </c>
      <c r="E66" s="97" t="e">
        <f>+VLOOKUP(B66,#REF!,6,)</f>
        <v>#REF!</v>
      </c>
      <c r="F66" s="98">
        <v>46</v>
      </c>
      <c r="G66" s="98">
        <v>9.9</v>
      </c>
      <c r="H66" s="97" t="e">
        <f>+VLOOKUP($C66,#REF!,21,)</f>
        <v>#REF!</v>
      </c>
      <c r="I66" s="97" t="e">
        <f>+VLOOKUP($C66,#REF!,22,)</f>
        <v>#REF!</v>
      </c>
      <c r="J66" s="97" t="e">
        <f>+VLOOKUP($C66,#REF!,23,)</f>
        <v>#REF!</v>
      </c>
      <c r="K66" s="99">
        <v>1970</v>
      </c>
      <c r="L66" s="99">
        <v>50</v>
      </c>
      <c r="M66" s="100">
        <v>2019</v>
      </c>
      <c r="N66" s="100" t="s">
        <v>214</v>
      </c>
      <c r="O66" s="101"/>
      <c r="P66" s="101"/>
      <c r="Q66" s="101"/>
      <c r="R66" s="101" t="s">
        <v>620</v>
      </c>
      <c r="S66" s="101"/>
      <c r="T66" s="101"/>
      <c r="U66" s="101"/>
      <c r="V66" s="101"/>
      <c r="W66" s="101" t="s">
        <v>620</v>
      </c>
      <c r="X66" s="101"/>
      <c r="Y66" s="101">
        <v>32945</v>
      </c>
      <c r="Z66" s="103" t="s">
        <v>682</v>
      </c>
    </row>
    <row r="67" spans="1:26" ht="21.95" customHeight="1" x14ac:dyDescent="0.15">
      <c r="A67" s="94">
        <v>64</v>
      </c>
      <c r="B67" s="95" t="s">
        <v>78</v>
      </c>
      <c r="C67" s="96" t="s">
        <v>139</v>
      </c>
      <c r="D67" s="96" t="s">
        <v>308</v>
      </c>
      <c r="E67" s="97" t="e">
        <f>+VLOOKUP(B67,#REF!,6,)</f>
        <v>#REF!</v>
      </c>
      <c r="F67" s="98">
        <v>2.75</v>
      </c>
      <c r="G67" s="98">
        <v>13.7</v>
      </c>
      <c r="H67" s="97" t="e">
        <f>+VLOOKUP($C67,#REF!,21,)</f>
        <v>#REF!</v>
      </c>
      <c r="I67" s="97" t="e">
        <f>+VLOOKUP($C67,#REF!,22,)</f>
        <v>#REF!</v>
      </c>
      <c r="J67" s="97" t="e">
        <f>+VLOOKUP($C67,#REF!,23,)</f>
        <v>#REF!</v>
      </c>
      <c r="K67" s="99">
        <v>1953</v>
      </c>
      <c r="L67" s="99">
        <v>67</v>
      </c>
      <c r="M67" s="100">
        <v>2019</v>
      </c>
      <c r="N67" s="100" t="s">
        <v>214</v>
      </c>
      <c r="O67" s="101"/>
      <c r="P67" s="101"/>
      <c r="Q67" s="101"/>
      <c r="R67" s="101" t="s">
        <v>620</v>
      </c>
      <c r="S67" s="101"/>
      <c r="T67" s="101"/>
      <c r="U67" s="101"/>
      <c r="V67" s="101"/>
      <c r="W67" s="101" t="s">
        <v>620</v>
      </c>
      <c r="X67" s="101"/>
      <c r="Y67" s="101">
        <v>8977</v>
      </c>
      <c r="Z67" s="103" t="s">
        <v>682</v>
      </c>
    </row>
    <row r="68" spans="1:26" ht="21.95" customHeight="1" x14ac:dyDescent="0.15">
      <c r="A68" s="94">
        <v>65</v>
      </c>
      <c r="B68" s="95" t="s">
        <v>28</v>
      </c>
      <c r="C68" s="96" t="s">
        <v>141</v>
      </c>
      <c r="D68" s="96" t="s">
        <v>273</v>
      </c>
      <c r="E68" s="97" t="e">
        <f>+VLOOKUP(B68,#REF!,6,)</f>
        <v>#REF!</v>
      </c>
      <c r="F68" s="98">
        <v>10</v>
      </c>
      <c r="G68" s="98">
        <v>6.1</v>
      </c>
      <c r="H68" s="97" t="e">
        <f>+VLOOKUP($C68,#REF!,21,)</f>
        <v>#REF!</v>
      </c>
      <c r="I68" s="97" t="e">
        <f>+VLOOKUP($C68,#REF!,22,)</f>
        <v>#REF!</v>
      </c>
      <c r="J68" s="97" t="e">
        <f>+VLOOKUP($C68,#REF!,23,)</f>
        <v>#REF!</v>
      </c>
      <c r="K68" s="99">
        <v>1959</v>
      </c>
      <c r="L68" s="99">
        <v>61</v>
      </c>
      <c r="M68" s="100">
        <v>2019</v>
      </c>
      <c r="N68" s="100" t="s">
        <v>214</v>
      </c>
      <c r="O68" s="101"/>
      <c r="P68" s="101"/>
      <c r="Q68" s="101"/>
      <c r="R68" s="101" t="s">
        <v>620</v>
      </c>
      <c r="S68" s="101"/>
      <c r="T68" s="101"/>
      <c r="U68" s="101"/>
      <c r="V68" s="101"/>
      <c r="W68" s="101" t="s">
        <v>620</v>
      </c>
      <c r="X68" s="101"/>
      <c r="Y68" s="101">
        <v>11517</v>
      </c>
      <c r="Z68" s="103" t="s">
        <v>684</v>
      </c>
    </row>
    <row r="69" spans="1:26" ht="21.95" customHeight="1" x14ac:dyDescent="0.15">
      <c r="A69" s="94">
        <v>66</v>
      </c>
      <c r="B69" s="95" t="s">
        <v>128</v>
      </c>
      <c r="C69" s="96" t="s">
        <v>140</v>
      </c>
      <c r="D69" s="96" t="s">
        <v>342</v>
      </c>
      <c r="E69" s="97" t="e">
        <f>+VLOOKUP(B69,#REF!,6,)</f>
        <v>#REF!</v>
      </c>
      <c r="F69" s="98">
        <v>8</v>
      </c>
      <c r="G69" s="98">
        <v>7.65</v>
      </c>
      <c r="H69" s="97" t="e">
        <f>+VLOOKUP($C69,#REF!,21,)</f>
        <v>#REF!</v>
      </c>
      <c r="I69" s="97" t="e">
        <f>+VLOOKUP($C69,#REF!,22,)</f>
        <v>#REF!</v>
      </c>
      <c r="J69" s="97" t="e">
        <f>+VLOOKUP($C69,#REF!,23,)</f>
        <v>#REF!</v>
      </c>
      <c r="K69" s="99">
        <v>1975</v>
      </c>
      <c r="L69" s="99">
        <v>45</v>
      </c>
      <c r="M69" s="100">
        <v>2019</v>
      </c>
      <c r="N69" s="100" t="s">
        <v>214</v>
      </c>
      <c r="O69" s="101"/>
      <c r="P69" s="101"/>
      <c r="Q69" s="101"/>
      <c r="R69" s="101" t="s">
        <v>620</v>
      </c>
      <c r="S69" s="101"/>
      <c r="T69" s="101"/>
      <c r="U69" s="101"/>
      <c r="V69" s="101"/>
      <c r="W69" s="101" t="s">
        <v>620</v>
      </c>
      <c r="X69" s="101"/>
      <c r="Y69" s="101">
        <v>8530</v>
      </c>
      <c r="Z69" s="103" t="s">
        <v>698</v>
      </c>
    </row>
    <row r="70" spans="1:26" ht="21.95" customHeight="1" x14ac:dyDescent="0.15">
      <c r="A70" s="94">
        <v>67</v>
      </c>
      <c r="B70" s="95" t="s">
        <v>195</v>
      </c>
      <c r="C70" s="96" t="s">
        <v>139</v>
      </c>
      <c r="D70" s="96" t="s">
        <v>631</v>
      </c>
      <c r="E70" s="97" t="e">
        <f>+VLOOKUP(B70,#REF!,6,)</f>
        <v>#REF!</v>
      </c>
      <c r="F70" s="98">
        <v>45.6</v>
      </c>
      <c r="G70" s="98">
        <v>6.3</v>
      </c>
      <c r="H70" s="97" t="e">
        <f>+VLOOKUP($C70,#REF!,21,)</f>
        <v>#REF!</v>
      </c>
      <c r="I70" s="97" t="e">
        <f>+VLOOKUP($C70,#REF!,22,)</f>
        <v>#REF!</v>
      </c>
      <c r="J70" s="97" t="e">
        <f>+VLOOKUP($C70,#REF!,23,)</f>
        <v>#REF!</v>
      </c>
      <c r="K70" s="99">
        <v>1969</v>
      </c>
      <c r="L70" s="99">
        <v>51</v>
      </c>
      <c r="M70" s="100">
        <v>2019</v>
      </c>
      <c r="N70" s="100" t="s">
        <v>214</v>
      </c>
      <c r="O70" s="101"/>
      <c r="P70" s="101"/>
      <c r="Q70" s="101"/>
      <c r="R70" s="101" t="s">
        <v>620</v>
      </c>
      <c r="S70" s="101"/>
      <c r="T70" s="101"/>
      <c r="U70" s="101"/>
      <c r="V70" s="101"/>
      <c r="W70" s="101" t="s">
        <v>620</v>
      </c>
      <c r="X70" s="101"/>
      <c r="Y70" s="101">
        <v>31670</v>
      </c>
      <c r="Z70" s="103" t="s">
        <v>682</v>
      </c>
    </row>
    <row r="71" spans="1:26" ht="21.95" customHeight="1" x14ac:dyDescent="0.15">
      <c r="A71" s="94">
        <v>68</v>
      </c>
      <c r="B71" s="95" t="s">
        <v>26</v>
      </c>
      <c r="C71" s="96" t="s">
        <v>139</v>
      </c>
      <c r="D71" s="96" t="s">
        <v>272</v>
      </c>
      <c r="E71" s="97" t="e">
        <f>+VLOOKUP(B71,#REF!,6,)</f>
        <v>#REF!</v>
      </c>
      <c r="F71" s="98">
        <v>9.0500000000000007</v>
      </c>
      <c r="G71" s="98">
        <v>5.7</v>
      </c>
      <c r="H71" s="97" t="e">
        <f>+VLOOKUP($C71,#REF!,21,)</f>
        <v>#REF!</v>
      </c>
      <c r="I71" s="97" t="e">
        <f>+VLOOKUP($C71,#REF!,22,)</f>
        <v>#REF!</v>
      </c>
      <c r="J71" s="97" t="e">
        <f>+VLOOKUP($C71,#REF!,23,)</f>
        <v>#REF!</v>
      </c>
      <c r="K71" s="99">
        <v>1985</v>
      </c>
      <c r="L71" s="99">
        <v>35</v>
      </c>
      <c r="M71" s="100">
        <v>2019</v>
      </c>
      <c r="N71" s="100" t="s">
        <v>214</v>
      </c>
      <c r="O71" s="101"/>
      <c r="P71" s="101"/>
      <c r="Q71" s="101"/>
      <c r="R71" s="101" t="s">
        <v>620</v>
      </c>
      <c r="S71" s="101"/>
      <c r="T71" s="101"/>
      <c r="U71" s="101"/>
      <c r="V71" s="101"/>
      <c r="W71" s="101" t="s">
        <v>620</v>
      </c>
      <c r="X71" s="101"/>
      <c r="Y71" s="101">
        <v>8542</v>
      </c>
      <c r="Z71" s="103" t="s">
        <v>682</v>
      </c>
    </row>
    <row r="72" spans="1:26" ht="21.95" customHeight="1" x14ac:dyDescent="0.15">
      <c r="A72" s="94">
        <v>69</v>
      </c>
      <c r="B72" s="95" t="s">
        <v>47</v>
      </c>
      <c r="C72" s="96" t="s">
        <v>139</v>
      </c>
      <c r="D72" s="96" t="s">
        <v>284</v>
      </c>
      <c r="E72" s="97" t="e">
        <f>+VLOOKUP(B72,#REF!,6,)</f>
        <v>#REF!</v>
      </c>
      <c r="F72" s="98">
        <v>2.15</v>
      </c>
      <c r="G72" s="98">
        <v>2.6</v>
      </c>
      <c r="H72" s="97" t="e">
        <f>+VLOOKUP($C72,#REF!,21,)</f>
        <v>#REF!</v>
      </c>
      <c r="I72" s="97" t="e">
        <f>+VLOOKUP($C72,#REF!,22,)</f>
        <v>#REF!</v>
      </c>
      <c r="J72" s="97" t="e">
        <f>+VLOOKUP($C72,#REF!,23,)</f>
        <v>#REF!</v>
      </c>
      <c r="K72" s="99">
        <v>1960</v>
      </c>
      <c r="L72" s="99">
        <v>60</v>
      </c>
      <c r="M72" s="100">
        <v>2019</v>
      </c>
      <c r="N72" s="100" t="s">
        <v>214</v>
      </c>
      <c r="O72" s="101"/>
      <c r="P72" s="101"/>
      <c r="Q72" s="101"/>
      <c r="R72" s="101" t="s">
        <v>620</v>
      </c>
      <c r="S72" s="101"/>
      <c r="T72" s="101"/>
      <c r="U72" s="101"/>
      <c r="V72" s="101"/>
      <c r="W72" s="101" t="s">
        <v>620</v>
      </c>
      <c r="X72" s="101"/>
      <c r="Y72" s="101">
        <v>8434</v>
      </c>
      <c r="Z72" s="103" t="s">
        <v>682</v>
      </c>
    </row>
    <row r="73" spans="1:26" ht="21.95" customHeight="1" x14ac:dyDescent="0.15">
      <c r="A73" s="94">
        <v>70</v>
      </c>
      <c r="B73" s="95" t="s">
        <v>91</v>
      </c>
      <c r="C73" s="96" t="s">
        <v>139</v>
      </c>
      <c r="D73" s="96" t="s">
        <v>317</v>
      </c>
      <c r="E73" s="97" t="e">
        <f>+VLOOKUP(B73,#REF!,6,)</f>
        <v>#REF!</v>
      </c>
      <c r="F73" s="98">
        <v>5.5</v>
      </c>
      <c r="G73" s="98">
        <v>5.65</v>
      </c>
      <c r="H73" s="97" t="e">
        <f>+VLOOKUP($C73,#REF!,21,)</f>
        <v>#REF!</v>
      </c>
      <c r="I73" s="97" t="e">
        <f>+VLOOKUP($C73,#REF!,22,)</f>
        <v>#REF!</v>
      </c>
      <c r="J73" s="97" t="e">
        <f>+VLOOKUP($C73,#REF!,23,)</f>
        <v>#REF!</v>
      </c>
      <c r="K73" s="99">
        <v>1970</v>
      </c>
      <c r="L73" s="99">
        <v>50</v>
      </c>
      <c r="M73" s="100">
        <v>2019</v>
      </c>
      <c r="N73" s="100" t="s">
        <v>214</v>
      </c>
      <c r="O73" s="101"/>
      <c r="P73" s="101"/>
      <c r="Q73" s="101"/>
      <c r="R73" s="101" t="s">
        <v>620</v>
      </c>
      <c r="S73" s="101"/>
      <c r="T73" s="101"/>
      <c r="U73" s="101"/>
      <c r="V73" s="101"/>
      <c r="W73" s="101" t="s">
        <v>620</v>
      </c>
      <c r="X73" s="101"/>
      <c r="Y73" s="101">
        <v>9516</v>
      </c>
      <c r="Z73" s="103" t="s">
        <v>692</v>
      </c>
    </row>
    <row r="74" spans="1:26" ht="21.95" customHeight="1" x14ac:dyDescent="0.15">
      <c r="A74" s="94">
        <v>71</v>
      </c>
      <c r="B74" s="95" t="s">
        <v>113</v>
      </c>
      <c r="C74" s="96" t="s">
        <v>139</v>
      </c>
      <c r="D74" s="96" t="s">
        <v>333</v>
      </c>
      <c r="E74" s="97" t="e">
        <f>+VLOOKUP(B74,#REF!,6,)</f>
        <v>#REF!</v>
      </c>
      <c r="F74" s="98">
        <v>2</v>
      </c>
      <c r="G74" s="98">
        <v>6.6</v>
      </c>
      <c r="H74" s="97" t="e">
        <f>+VLOOKUP($C74,#REF!,21,)</f>
        <v>#REF!</v>
      </c>
      <c r="I74" s="97" t="e">
        <f>+VLOOKUP($C74,#REF!,22,)</f>
        <v>#REF!</v>
      </c>
      <c r="J74" s="97" t="e">
        <f>+VLOOKUP($C74,#REF!,23,)</f>
        <v>#REF!</v>
      </c>
      <c r="K74" s="99">
        <v>1995</v>
      </c>
      <c r="L74" s="99">
        <v>25</v>
      </c>
      <c r="M74" s="100">
        <v>2019</v>
      </c>
      <c r="N74" s="100" t="s">
        <v>214</v>
      </c>
      <c r="O74" s="101"/>
      <c r="P74" s="101"/>
      <c r="Q74" s="101"/>
      <c r="R74" s="101" t="s">
        <v>620</v>
      </c>
      <c r="S74" s="101"/>
      <c r="T74" s="101"/>
      <c r="U74" s="101"/>
      <c r="V74" s="101"/>
      <c r="W74" s="101" t="s">
        <v>620</v>
      </c>
      <c r="X74" s="101"/>
      <c r="Y74" s="101">
        <v>7859</v>
      </c>
      <c r="Z74" s="103" t="s">
        <v>682</v>
      </c>
    </row>
    <row r="75" spans="1:26" ht="21.95" customHeight="1" x14ac:dyDescent="0.15">
      <c r="A75" s="94">
        <v>72</v>
      </c>
      <c r="B75" s="95" t="s">
        <v>110</v>
      </c>
      <c r="C75" s="96" t="s">
        <v>139</v>
      </c>
      <c r="D75" s="96" t="s">
        <v>330</v>
      </c>
      <c r="E75" s="97" t="e">
        <f>+VLOOKUP(B75,#REF!,6,)</f>
        <v>#REF!</v>
      </c>
      <c r="F75" s="98">
        <v>4.4000000000000004</v>
      </c>
      <c r="G75" s="98">
        <v>3.1</v>
      </c>
      <c r="H75" s="97" t="e">
        <f>+VLOOKUP($C75,#REF!,21,)</f>
        <v>#REF!</v>
      </c>
      <c r="I75" s="97" t="e">
        <f>+VLOOKUP($C75,#REF!,22,)</f>
        <v>#REF!</v>
      </c>
      <c r="J75" s="97" t="e">
        <f>+VLOOKUP($C75,#REF!,23,)</f>
        <v>#REF!</v>
      </c>
      <c r="K75" s="99">
        <v>1960</v>
      </c>
      <c r="L75" s="99">
        <v>60</v>
      </c>
      <c r="M75" s="100">
        <v>2019</v>
      </c>
      <c r="N75" s="100" t="s">
        <v>214</v>
      </c>
      <c r="O75" s="101"/>
      <c r="P75" s="101"/>
      <c r="Q75" s="101"/>
      <c r="R75" s="101" t="s">
        <v>620</v>
      </c>
      <c r="S75" s="101"/>
      <c r="T75" s="101"/>
      <c r="U75" s="101"/>
      <c r="V75" s="101"/>
      <c r="W75" s="101" t="s">
        <v>620</v>
      </c>
      <c r="X75" s="101"/>
      <c r="Y75" s="101">
        <v>7139</v>
      </c>
      <c r="Z75" s="103" t="s">
        <v>699</v>
      </c>
    </row>
    <row r="76" spans="1:26" ht="21.95" customHeight="1" x14ac:dyDescent="0.15">
      <c r="A76" s="94">
        <v>73</v>
      </c>
      <c r="B76" s="95" t="s">
        <v>45</v>
      </c>
      <c r="C76" s="96" t="s">
        <v>140</v>
      </c>
      <c r="D76" s="96" t="s">
        <v>283</v>
      </c>
      <c r="E76" s="97" t="e">
        <f>+VLOOKUP(B76,#REF!,6,)</f>
        <v>#REF!</v>
      </c>
      <c r="F76" s="98">
        <v>5</v>
      </c>
      <c r="G76" s="98">
        <v>8.8000000000000007</v>
      </c>
      <c r="H76" s="97" t="e">
        <f>+VLOOKUP($C76,#REF!,21,)</f>
        <v>#REF!</v>
      </c>
      <c r="I76" s="97" t="e">
        <f>+VLOOKUP($C76,#REF!,22,)</f>
        <v>#REF!</v>
      </c>
      <c r="J76" s="97" t="e">
        <f>+VLOOKUP($C76,#REF!,23,)</f>
        <v>#REF!</v>
      </c>
      <c r="K76" s="99">
        <v>1992</v>
      </c>
      <c r="L76" s="99">
        <v>28</v>
      </c>
      <c r="M76" s="100">
        <v>2019</v>
      </c>
      <c r="N76" s="100" t="s">
        <v>214</v>
      </c>
      <c r="O76" s="101"/>
      <c r="P76" s="101"/>
      <c r="Q76" s="101"/>
      <c r="R76" s="101" t="s">
        <v>620</v>
      </c>
      <c r="S76" s="101"/>
      <c r="T76" s="101"/>
      <c r="U76" s="101"/>
      <c r="V76" s="101"/>
      <c r="W76" s="101" t="s">
        <v>620</v>
      </c>
      <c r="X76" s="101"/>
      <c r="Y76" s="101">
        <v>8100</v>
      </c>
      <c r="Z76" s="103" t="s">
        <v>699</v>
      </c>
    </row>
    <row r="77" spans="1:26" ht="21.95" customHeight="1" x14ac:dyDescent="0.15">
      <c r="A77" s="94">
        <v>74</v>
      </c>
      <c r="B77" s="95" t="s">
        <v>101</v>
      </c>
      <c r="C77" s="96" t="s">
        <v>139</v>
      </c>
      <c r="D77" s="96" t="s">
        <v>324</v>
      </c>
      <c r="E77" s="97" t="e">
        <f>+VLOOKUP(B77,#REF!,6,)</f>
        <v>#REF!</v>
      </c>
      <c r="F77" s="98">
        <v>3.85</v>
      </c>
      <c r="G77" s="98">
        <v>4.5999999999999996</v>
      </c>
      <c r="H77" s="97" t="e">
        <f>+VLOOKUP($C77,#REF!,21,)</f>
        <v>#REF!</v>
      </c>
      <c r="I77" s="97" t="e">
        <f>+VLOOKUP($C77,#REF!,22,)</f>
        <v>#REF!</v>
      </c>
      <c r="J77" s="97" t="e">
        <f>+VLOOKUP($C77,#REF!,23,)</f>
        <v>#REF!</v>
      </c>
      <c r="K77" s="99">
        <v>1977</v>
      </c>
      <c r="L77" s="99">
        <v>43</v>
      </c>
      <c r="M77" s="100">
        <v>2019</v>
      </c>
      <c r="N77" s="100" t="s">
        <v>214</v>
      </c>
      <c r="O77" s="101"/>
      <c r="P77" s="101"/>
      <c r="Q77" s="101"/>
      <c r="R77" s="101" t="s">
        <v>620</v>
      </c>
      <c r="S77" s="101"/>
      <c r="T77" s="101"/>
      <c r="U77" s="101"/>
      <c r="V77" s="101"/>
      <c r="W77" s="101" t="s">
        <v>620</v>
      </c>
      <c r="X77" s="101"/>
      <c r="Y77" s="101">
        <v>8043</v>
      </c>
      <c r="Z77" s="103" t="s">
        <v>682</v>
      </c>
    </row>
    <row r="78" spans="1:26" ht="21.95" customHeight="1" x14ac:dyDescent="0.15">
      <c r="A78" s="94">
        <v>75</v>
      </c>
      <c r="B78" s="95" t="s">
        <v>23</v>
      </c>
      <c r="C78" s="96" t="s">
        <v>139</v>
      </c>
      <c r="D78" s="96" t="s">
        <v>267</v>
      </c>
      <c r="E78" s="97" t="e">
        <f>+VLOOKUP(B78,#REF!,6,)</f>
        <v>#REF!</v>
      </c>
      <c r="F78" s="98">
        <v>4</v>
      </c>
      <c r="G78" s="98">
        <v>3.1</v>
      </c>
      <c r="H78" s="97" t="e">
        <f>+VLOOKUP($C78,#REF!,21,)</f>
        <v>#REF!</v>
      </c>
      <c r="I78" s="97" t="e">
        <f>+VLOOKUP($C78,#REF!,22,)</f>
        <v>#REF!</v>
      </c>
      <c r="J78" s="97" t="e">
        <f>+VLOOKUP($C78,#REF!,23,)</f>
        <v>#REF!</v>
      </c>
      <c r="K78" s="99">
        <v>1975</v>
      </c>
      <c r="L78" s="99">
        <v>45</v>
      </c>
      <c r="M78" s="100">
        <v>2019</v>
      </c>
      <c r="N78" s="100" t="s">
        <v>214</v>
      </c>
      <c r="O78" s="101"/>
      <c r="P78" s="101"/>
      <c r="Q78" s="101"/>
      <c r="R78" s="101" t="s">
        <v>620</v>
      </c>
      <c r="S78" s="101"/>
      <c r="T78" s="101"/>
      <c r="U78" s="101"/>
      <c r="V78" s="101"/>
      <c r="W78" s="101" t="s">
        <v>620</v>
      </c>
      <c r="X78" s="101"/>
      <c r="Y78" s="101">
        <v>7573</v>
      </c>
      <c r="Z78" s="103" t="s">
        <v>682</v>
      </c>
    </row>
    <row r="79" spans="1:26" ht="21.95" customHeight="1" x14ac:dyDescent="0.15">
      <c r="A79" s="94">
        <v>76</v>
      </c>
      <c r="B79" s="95" t="s">
        <v>71</v>
      </c>
      <c r="C79" s="96" t="s">
        <v>139</v>
      </c>
      <c r="D79" s="96" t="s">
        <v>305</v>
      </c>
      <c r="E79" s="97" t="e">
        <f>+VLOOKUP(B79,#REF!,6,)</f>
        <v>#REF!</v>
      </c>
      <c r="F79" s="98">
        <v>8.4</v>
      </c>
      <c r="G79" s="98">
        <v>4.5199999999999996</v>
      </c>
      <c r="H79" s="97" t="e">
        <f>+VLOOKUP($C79,#REF!,21,)</f>
        <v>#REF!</v>
      </c>
      <c r="I79" s="97" t="e">
        <f>+VLOOKUP($C79,#REF!,22,)</f>
        <v>#REF!</v>
      </c>
      <c r="J79" s="97" t="e">
        <f>+VLOOKUP($C79,#REF!,23,)</f>
        <v>#REF!</v>
      </c>
      <c r="K79" s="99">
        <v>1971</v>
      </c>
      <c r="L79" s="99">
        <v>49</v>
      </c>
      <c r="M79" s="100">
        <v>2019</v>
      </c>
      <c r="N79" s="100" t="s">
        <v>214</v>
      </c>
      <c r="O79" s="101"/>
      <c r="P79" s="101"/>
      <c r="Q79" s="101"/>
      <c r="R79" s="101" t="s">
        <v>620</v>
      </c>
      <c r="S79" s="101"/>
      <c r="T79" s="101"/>
      <c r="U79" s="101"/>
      <c r="V79" s="101"/>
      <c r="W79" s="101" t="s">
        <v>620</v>
      </c>
      <c r="X79" s="101"/>
      <c r="Y79" s="101">
        <v>10058</v>
      </c>
      <c r="Z79" s="103" t="s">
        <v>692</v>
      </c>
    </row>
    <row r="80" spans="1:26" ht="21.95" customHeight="1" x14ac:dyDescent="0.15">
      <c r="A80" s="94">
        <v>77</v>
      </c>
      <c r="B80" s="95" t="s">
        <v>55</v>
      </c>
      <c r="C80" s="96" t="s">
        <v>139</v>
      </c>
      <c r="D80" s="96" t="s">
        <v>287</v>
      </c>
      <c r="E80" s="97" t="e">
        <f>+VLOOKUP(B80,#REF!,6,)</f>
        <v>#REF!</v>
      </c>
      <c r="F80" s="98">
        <v>3.25</v>
      </c>
      <c r="G80" s="98">
        <v>2.1</v>
      </c>
      <c r="H80" s="97" t="e">
        <f>+VLOOKUP($C80,#REF!,21,)</f>
        <v>#REF!</v>
      </c>
      <c r="I80" s="97" t="e">
        <f>+VLOOKUP($C80,#REF!,22,)</f>
        <v>#REF!</v>
      </c>
      <c r="J80" s="97" t="e">
        <f>+VLOOKUP($C80,#REF!,23,)</f>
        <v>#REF!</v>
      </c>
      <c r="K80" s="99">
        <v>1981</v>
      </c>
      <c r="L80" s="99">
        <v>39</v>
      </c>
      <c r="M80" s="100">
        <v>2019</v>
      </c>
      <c r="N80" s="100" t="s">
        <v>214</v>
      </c>
      <c r="O80" s="101"/>
      <c r="P80" s="101"/>
      <c r="Q80" s="101"/>
      <c r="R80" s="101" t="s">
        <v>620</v>
      </c>
      <c r="S80" s="101"/>
      <c r="T80" s="101"/>
      <c r="U80" s="101"/>
      <c r="V80" s="101"/>
      <c r="W80" s="101" t="s">
        <v>620</v>
      </c>
      <c r="X80" s="101"/>
      <c r="Y80" s="101">
        <v>7255</v>
      </c>
      <c r="Z80" s="103" t="s">
        <v>698</v>
      </c>
    </row>
    <row r="81" spans="1:26" ht="21.95" customHeight="1" x14ac:dyDescent="0.15">
      <c r="A81" s="94">
        <v>78</v>
      </c>
      <c r="B81" s="95" t="s">
        <v>51</v>
      </c>
      <c r="C81" s="96" t="s">
        <v>139</v>
      </c>
      <c r="D81" s="96" t="s">
        <v>296</v>
      </c>
      <c r="E81" s="97" t="e">
        <f>+VLOOKUP(B81,#REF!,6,)</f>
        <v>#REF!</v>
      </c>
      <c r="F81" s="98">
        <v>5</v>
      </c>
      <c r="G81" s="98">
        <v>1.33</v>
      </c>
      <c r="H81" s="97" t="e">
        <f>+VLOOKUP($C81,#REF!,21,)</f>
        <v>#REF!</v>
      </c>
      <c r="I81" s="97" t="e">
        <f>+VLOOKUP($C81,#REF!,22,)</f>
        <v>#REF!</v>
      </c>
      <c r="J81" s="97" t="e">
        <f>+VLOOKUP($C81,#REF!,23,)</f>
        <v>#REF!</v>
      </c>
      <c r="K81" s="99">
        <v>1975</v>
      </c>
      <c r="L81" s="99">
        <v>45</v>
      </c>
      <c r="M81" s="100">
        <v>2019</v>
      </c>
      <c r="N81" s="100" t="s">
        <v>214</v>
      </c>
      <c r="O81" s="101"/>
      <c r="P81" s="101"/>
      <c r="Q81" s="101"/>
      <c r="R81" s="101" t="s">
        <v>620</v>
      </c>
      <c r="S81" s="101"/>
      <c r="T81" s="101"/>
      <c r="U81" s="101"/>
      <c r="V81" s="101"/>
      <c r="W81" s="101" t="s">
        <v>620</v>
      </c>
      <c r="X81" s="101"/>
      <c r="Y81" s="101">
        <v>7265</v>
      </c>
      <c r="Z81" s="103" t="s">
        <v>700</v>
      </c>
    </row>
    <row r="82" spans="1:26" ht="21.95" customHeight="1" x14ac:dyDescent="0.15">
      <c r="A82" s="94">
        <v>79</v>
      </c>
      <c r="B82" s="95" t="s">
        <v>50</v>
      </c>
      <c r="C82" s="96" t="s">
        <v>139</v>
      </c>
      <c r="D82" s="96" t="s">
        <v>295</v>
      </c>
      <c r="E82" s="97" t="e">
        <f>+VLOOKUP(B82,#REF!,6,)</f>
        <v>#REF!</v>
      </c>
      <c r="F82" s="98">
        <v>5.3</v>
      </c>
      <c r="G82" s="98">
        <v>2.6</v>
      </c>
      <c r="H82" s="97" t="e">
        <f>+VLOOKUP($C82,#REF!,21,)</f>
        <v>#REF!</v>
      </c>
      <c r="I82" s="97" t="e">
        <f>+VLOOKUP($C82,#REF!,22,)</f>
        <v>#REF!</v>
      </c>
      <c r="J82" s="97" t="e">
        <f>+VLOOKUP($C82,#REF!,23,)</f>
        <v>#REF!</v>
      </c>
      <c r="K82" s="99">
        <v>1965</v>
      </c>
      <c r="L82" s="99">
        <v>55</v>
      </c>
      <c r="M82" s="100">
        <v>2019</v>
      </c>
      <c r="N82" s="100" t="s">
        <v>214</v>
      </c>
      <c r="O82" s="101"/>
      <c r="P82" s="101"/>
      <c r="Q82" s="101"/>
      <c r="R82" s="101" t="s">
        <v>620</v>
      </c>
      <c r="S82" s="101"/>
      <c r="T82" s="101"/>
      <c r="U82" s="101"/>
      <c r="V82" s="101"/>
      <c r="W82" s="101" t="s">
        <v>620</v>
      </c>
      <c r="X82" s="101"/>
      <c r="Y82" s="101">
        <v>7883</v>
      </c>
      <c r="Z82" s="103" t="s">
        <v>681</v>
      </c>
    </row>
    <row r="83" spans="1:26" ht="21.95" customHeight="1" x14ac:dyDescent="0.15">
      <c r="A83" s="94">
        <v>80</v>
      </c>
      <c r="B83" s="95" t="s">
        <v>61</v>
      </c>
      <c r="C83" s="96" t="s">
        <v>140</v>
      </c>
      <c r="D83" s="96" t="s">
        <v>297</v>
      </c>
      <c r="E83" s="97" t="e">
        <f>+VLOOKUP(B83,#REF!,6,)</f>
        <v>#REF!</v>
      </c>
      <c r="F83" s="98">
        <v>8.8000000000000007</v>
      </c>
      <c r="G83" s="98">
        <v>3.5</v>
      </c>
      <c r="H83" s="97" t="e">
        <f>+VLOOKUP($C83,#REF!,21,)</f>
        <v>#REF!</v>
      </c>
      <c r="I83" s="97" t="e">
        <f>+VLOOKUP($C83,#REF!,22,)</f>
        <v>#REF!</v>
      </c>
      <c r="J83" s="97" t="e">
        <f>+VLOOKUP($C83,#REF!,23,)</f>
        <v>#REF!</v>
      </c>
      <c r="K83" s="99">
        <v>1961</v>
      </c>
      <c r="L83" s="99">
        <v>59</v>
      </c>
      <c r="M83" s="100">
        <v>2019</v>
      </c>
      <c r="N83" s="100" t="s">
        <v>214</v>
      </c>
      <c r="O83" s="101"/>
      <c r="P83" s="101"/>
      <c r="Q83" s="101"/>
      <c r="R83" s="101" t="s">
        <v>620</v>
      </c>
      <c r="S83" s="101"/>
      <c r="T83" s="101"/>
      <c r="U83" s="101"/>
      <c r="V83" s="101"/>
      <c r="W83" s="101" t="s">
        <v>620</v>
      </c>
      <c r="X83" s="101"/>
      <c r="Y83" s="101">
        <v>10614</v>
      </c>
      <c r="Z83" s="103" t="s">
        <v>679</v>
      </c>
    </row>
    <row r="84" spans="1:26" ht="21.95" customHeight="1" x14ac:dyDescent="0.15">
      <c r="A84" s="94">
        <v>81</v>
      </c>
      <c r="B84" s="95" t="s">
        <v>73</v>
      </c>
      <c r="C84" s="96" t="s">
        <v>140</v>
      </c>
      <c r="D84" s="96" t="s">
        <v>306</v>
      </c>
      <c r="E84" s="97" t="e">
        <f>+VLOOKUP(B84,#REF!,6,)</f>
        <v>#REF!</v>
      </c>
      <c r="F84" s="98">
        <v>5.5</v>
      </c>
      <c r="G84" s="98">
        <v>5.2</v>
      </c>
      <c r="H84" s="97" t="e">
        <f>+VLOOKUP($C84,#REF!,21,)</f>
        <v>#REF!</v>
      </c>
      <c r="I84" s="97" t="e">
        <f>+VLOOKUP($C84,#REF!,22,)</f>
        <v>#REF!</v>
      </c>
      <c r="J84" s="97" t="e">
        <f>+VLOOKUP($C84,#REF!,23,)</f>
        <v>#REF!</v>
      </c>
      <c r="K84" s="99">
        <v>1962</v>
      </c>
      <c r="L84" s="99">
        <v>58</v>
      </c>
      <c r="M84" s="100">
        <v>2019</v>
      </c>
      <c r="N84" s="100" t="s">
        <v>214</v>
      </c>
      <c r="O84" s="101"/>
      <c r="P84" s="101"/>
      <c r="Q84" s="101"/>
      <c r="R84" s="101" t="s">
        <v>620</v>
      </c>
      <c r="S84" s="101"/>
      <c r="T84" s="101"/>
      <c r="U84" s="101"/>
      <c r="V84" s="101"/>
      <c r="W84" s="101" t="s">
        <v>620</v>
      </c>
      <c r="X84" s="101"/>
      <c r="Y84" s="101">
        <v>8258</v>
      </c>
      <c r="Z84" s="103" t="s">
        <v>681</v>
      </c>
    </row>
    <row r="85" spans="1:26" ht="21.95" customHeight="1" x14ac:dyDescent="0.15">
      <c r="A85" s="94">
        <v>82</v>
      </c>
      <c r="B85" s="95" t="s">
        <v>34</v>
      </c>
      <c r="C85" s="96" t="s">
        <v>139</v>
      </c>
      <c r="D85" s="96" t="s">
        <v>277</v>
      </c>
      <c r="E85" s="97" t="e">
        <f>+VLOOKUP(B85,#REF!,6,)</f>
        <v>#REF!</v>
      </c>
      <c r="F85" s="98">
        <v>3.5</v>
      </c>
      <c r="G85" s="98">
        <v>10.199999999999999</v>
      </c>
      <c r="H85" s="97" t="e">
        <f>+VLOOKUP($C85,#REF!,21,)</f>
        <v>#REF!</v>
      </c>
      <c r="I85" s="97" t="e">
        <f>+VLOOKUP($C85,#REF!,22,)</f>
        <v>#REF!</v>
      </c>
      <c r="J85" s="97" t="e">
        <f>+VLOOKUP($C85,#REF!,23,)</f>
        <v>#REF!</v>
      </c>
      <c r="K85" s="99">
        <v>1960</v>
      </c>
      <c r="L85" s="99">
        <v>60</v>
      </c>
      <c r="M85" s="100">
        <v>2019</v>
      </c>
      <c r="N85" s="100" t="s">
        <v>214</v>
      </c>
      <c r="O85" s="101"/>
      <c r="P85" s="101"/>
      <c r="Q85" s="101"/>
      <c r="R85" s="101" t="s">
        <v>620</v>
      </c>
      <c r="S85" s="101"/>
      <c r="T85" s="101"/>
      <c r="U85" s="101"/>
      <c r="V85" s="101"/>
      <c r="W85" s="101" t="s">
        <v>620</v>
      </c>
      <c r="X85" s="101"/>
      <c r="Y85" s="101">
        <v>7752</v>
      </c>
      <c r="Z85" s="103" t="s">
        <v>681</v>
      </c>
    </row>
    <row r="86" spans="1:26" ht="21.95" customHeight="1" x14ac:dyDescent="0.15">
      <c r="A86" s="94">
        <v>83</v>
      </c>
      <c r="B86" s="95" t="s">
        <v>130</v>
      </c>
      <c r="C86" s="96" t="s">
        <v>139</v>
      </c>
      <c r="D86" s="96" t="s">
        <v>344</v>
      </c>
      <c r="E86" s="97" t="e">
        <f>+VLOOKUP(B86,#REF!,6,)</f>
        <v>#REF!</v>
      </c>
      <c r="F86" s="98">
        <v>3.1</v>
      </c>
      <c r="G86" s="98">
        <v>4</v>
      </c>
      <c r="H86" s="97" t="e">
        <f>+VLOOKUP($C86,#REF!,21,)</f>
        <v>#REF!</v>
      </c>
      <c r="I86" s="97" t="e">
        <f>+VLOOKUP($C86,#REF!,22,)</f>
        <v>#REF!</v>
      </c>
      <c r="J86" s="97" t="e">
        <f>+VLOOKUP($C86,#REF!,23,)</f>
        <v>#REF!</v>
      </c>
      <c r="K86" s="99">
        <v>1980</v>
      </c>
      <c r="L86" s="99">
        <v>40</v>
      </c>
      <c r="M86" s="100">
        <v>2019</v>
      </c>
      <c r="N86" s="100" t="s">
        <v>214</v>
      </c>
      <c r="O86" s="101"/>
      <c r="P86" s="101"/>
      <c r="Q86" s="101"/>
      <c r="R86" s="101" t="s">
        <v>620</v>
      </c>
      <c r="S86" s="101"/>
      <c r="T86" s="101"/>
      <c r="U86" s="101"/>
      <c r="V86" s="101"/>
      <c r="W86" s="101" t="s">
        <v>620</v>
      </c>
      <c r="X86" s="101"/>
      <c r="Y86" s="101">
        <v>8414</v>
      </c>
      <c r="Z86" s="103" t="s">
        <v>696</v>
      </c>
    </row>
    <row r="87" spans="1:26" ht="21.95" customHeight="1" x14ac:dyDescent="0.15">
      <c r="A87" s="94">
        <v>84</v>
      </c>
      <c r="B87" s="95" t="s">
        <v>3</v>
      </c>
      <c r="C87" s="96" t="s">
        <v>139</v>
      </c>
      <c r="D87" s="96" t="s">
        <v>255</v>
      </c>
      <c r="E87" s="97" t="e">
        <f>+VLOOKUP(B87,#REF!,6,)</f>
        <v>#REF!</v>
      </c>
      <c r="F87" s="98">
        <v>7.9</v>
      </c>
      <c r="G87" s="98">
        <v>4.0999999999999996</v>
      </c>
      <c r="H87" s="97" t="e">
        <f>+VLOOKUP($C87,#REF!,21,)</f>
        <v>#REF!</v>
      </c>
      <c r="I87" s="97" t="e">
        <f>+VLOOKUP($C87,#REF!,22,)</f>
        <v>#REF!</v>
      </c>
      <c r="J87" s="97" t="e">
        <f>+VLOOKUP($C87,#REF!,23,)</f>
        <v>#REF!</v>
      </c>
      <c r="K87" s="99">
        <v>1927</v>
      </c>
      <c r="L87" s="99">
        <v>93</v>
      </c>
      <c r="M87" s="100">
        <v>2019</v>
      </c>
      <c r="N87" s="100" t="s">
        <v>214</v>
      </c>
      <c r="O87" s="101"/>
      <c r="P87" s="101"/>
      <c r="Q87" s="101"/>
      <c r="R87" s="101" t="s">
        <v>620</v>
      </c>
      <c r="S87" s="101"/>
      <c r="T87" s="101"/>
      <c r="U87" s="101"/>
      <c r="V87" s="101"/>
      <c r="W87" s="101" t="s">
        <v>620</v>
      </c>
      <c r="X87" s="101"/>
      <c r="Y87" s="101">
        <v>9218</v>
      </c>
      <c r="Z87" s="103" t="s">
        <v>685</v>
      </c>
    </row>
    <row r="88" spans="1:26" ht="21.95" customHeight="1" x14ac:dyDescent="0.15">
      <c r="A88" s="94">
        <v>85</v>
      </c>
      <c r="B88" s="95" t="s">
        <v>6</v>
      </c>
      <c r="C88" s="96" t="s">
        <v>139</v>
      </c>
      <c r="D88" s="96" t="s">
        <v>355</v>
      </c>
      <c r="E88" s="97" t="e">
        <f>+VLOOKUP(B88,#REF!,6,)</f>
        <v>#REF!</v>
      </c>
      <c r="F88" s="98">
        <v>16.600000000000001</v>
      </c>
      <c r="G88" s="98">
        <v>6.1999999999999993</v>
      </c>
      <c r="H88" s="97" t="e">
        <f>+VLOOKUP($C88,#REF!,21,)</f>
        <v>#REF!</v>
      </c>
      <c r="I88" s="97" t="e">
        <f>+VLOOKUP($C88,#REF!,22,)</f>
        <v>#REF!</v>
      </c>
      <c r="J88" s="97" t="e">
        <f>+VLOOKUP($C88,#REF!,23,)</f>
        <v>#REF!</v>
      </c>
      <c r="K88" s="99">
        <v>1984</v>
      </c>
      <c r="L88" s="99">
        <v>36</v>
      </c>
      <c r="M88" s="100">
        <v>2019</v>
      </c>
      <c r="N88" s="100" t="s">
        <v>214</v>
      </c>
      <c r="O88" s="101"/>
      <c r="P88" s="101"/>
      <c r="Q88" s="101"/>
      <c r="R88" s="101" t="s">
        <v>620</v>
      </c>
      <c r="S88" s="101"/>
      <c r="T88" s="101"/>
      <c r="U88" s="101"/>
      <c r="V88" s="101"/>
      <c r="W88" s="101" t="s">
        <v>620</v>
      </c>
      <c r="X88" s="101"/>
      <c r="Y88" s="101">
        <v>16093</v>
      </c>
      <c r="Z88" s="103" t="s">
        <v>701</v>
      </c>
    </row>
    <row r="89" spans="1:26" ht="21.95" customHeight="1" x14ac:dyDescent="0.15">
      <c r="A89" s="94">
        <v>86</v>
      </c>
      <c r="B89" s="95" t="s">
        <v>100</v>
      </c>
      <c r="C89" s="96" t="s">
        <v>139</v>
      </c>
      <c r="D89" s="96" t="s">
        <v>323</v>
      </c>
      <c r="E89" s="97" t="e">
        <f>+VLOOKUP(B89,#REF!,6,)</f>
        <v>#REF!</v>
      </c>
      <c r="F89" s="98">
        <v>8.6999999999999993</v>
      </c>
      <c r="G89" s="98">
        <v>3.59</v>
      </c>
      <c r="H89" s="97" t="e">
        <f>+VLOOKUP($C89,#REF!,21,)</f>
        <v>#REF!</v>
      </c>
      <c r="I89" s="97" t="e">
        <f>+VLOOKUP($C89,#REF!,22,)</f>
        <v>#REF!</v>
      </c>
      <c r="J89" s="97" t="e">
        <f>+VLOOKUP($C89,#REF!,23,)</f>
        <v>#REF!</v>
      </c>
      <c r="K89" s="99">
        <v>1967</v>
      </c>
      <c r="L89" s="99">
        <v>53</v>
      </c>
      <c r="M89" s="100">
        <v>2019</v>
      </c>
      <c r="N89" s="100" t="s">
        <v>214</v>
      </c>
      <c r="O89" s="101"/>
      <c r="P89" s="101"/>
      <c r="Q89" s="101"/>
      <c r="R89" s="101" t="s">
        <v>620</v>
      </c>
      <c r="S89" s="101"/>
      <c r="T89" s="101"/>
      <c r="U89" s="101"/>
      <c r="V89" s="101"/>
      <c r="W89" s="101" t="s">
        <v>620</v>
      </c>
      <c r="X89" s="101"/>
      <c r="Y89" s="101">
        <v>10306</v>
      </c>
      <c r="Z89" s="103" t="s">
        <v>691</v>
      </c>
    </row>
    <row r="90" spans="1:26" ht="21.95" customHeight="1" x14ac:dyDescent="0.15">
      <c r="A90" s="94">
        <v>87</v>
      </c>
      <c r="B90" s="95" t="s">
        <v>48</v>
      </c>
      <c r="C90" s="96" t="s">
        <v>139</v>
      </c>
      <c r="D90" s="96" t="s">
        <v>285</v>
      </c>
      <c r="E90" s="97" t="e">
        <f>+VLOOKUP(B90,#REF!,6,)</f>
        <v>#REF!</v>
      </c>
      <c r="F90" s="98">
        <v>6.35</v>
      </c>
      <c r="G90" s="98">
        <v>3.5</v>
      </c>
      <c r="H90" s="97" t="e">
        <f>+VLOOKUP($C90,#REF!,21,)</f>
        <v>#REF!</v>
      </c>
      <c r="I90" s="97" t="e">
        <f>+VLOOKUP($C90,#REF!,22,)</f>
        <v>#REF!</v>
      </c>
      <c r="J90" s="97" t="e">
        <f>+VLOOKUP($C90,#REF!,23,)</f>
        <v>#REF!</v>
      </c>
      <c r="K90" s="99">
        <v>1980</v>
      </c>
      <c r="L90" s="99">
        <v>40</v>
      </c>
      <c r="M90" s="100">
        <v>2019</v>
      </c>
      <c r="N90" s="100" t="s">
        <v>214</v>
      </c>
      <c r="O90" s="101"/>
      <c r="P90" s="101"/>
      <c r="Q90" s="101"/>
      <c r="R90" s="101" t="s">
        <v>620</v>
      </c>
      <c r="S90" s="101"/>
      <c r="T90" s="101"/>
      <c r="U90" s="101"/>
      <c r="V90" s="101"/>
      <c r="W90" s="101" t="s">
        <v>620</v>
      </c>
      <c r="X90" s="101"/>
      <c r="Y90" s="101">
        <v>10693</v>
      </c>
      <c r="Z90" s="103" t="s">
        <v>679</v>
      </c>
    </row>
    <row r="91" spans="1:26" ht="21.95" customHeight="1" x14ac:dyDescent="0.15">
      <c r="A91" s="94">
        <v>88</v>
      </c>
      <c r="B91" s="95" t="s">
        <v>183</v>
      </c>
      <c r="C91" s="96" t="s">
        <v>139</v>
      </c>
      <c r="D91" s="96" t="s">
        <v>632</v>
      </c>
      <c r="E91" s="97" t="e">
        <f>+VLOOKUP(B91,#REF!,6,)</f>
        <v>#REF!</v>
      </c>
      <c r="F91" s="98">
        <v>16.45</v>
      </c>
      <c r="G91" s="98">
        <v>3.5</v>
      </c>
      <c r="H91" s="97" t="e">
        <f>+VLOOKUP($C91,#REF!,21,)</f>
        <v>#REF!</v>
      </c>
      <c r="I91" s="97" t="e">
        <f>+VLOOKUP($C91,#REF!,22,)</f>
        <v>#REF!</v>
      </c>
      <c r="J91" s="97" t="e">
        <f>+VLOOKUP($C91,#REF!,23,)</f>
        <v>#REF!</v>
      </c>
      <c r="K91" s="99">
        <v>1980</v>
      </c>
      <c r="L91" s="99">
        <v>40</v>
      </c>
      <c r="M91" s="100">
        <v>2019</v>
      </c>
      <c r="N91" s="100" t="s">
        <v>214</v>
      </c>
      <c r="O91" s="101"/>
      <c r="P91" s="101"/>
      <c r="Q91" s="101"/>
      <c r="R91" s="101" t="s">
        <v>620</v>
      </c>
      <c r="S91" s="101"/>
      <c r="T91" s="101"/>
      <c r="U91" s="101"/>
      <c r="V91" s="101"/>
      <c r="W91" s="101" t="s">
        <v>620</v>
      </c>
      <c r="X91" s="101"/>
      <c r="Y91" s="101">
        <v>11580</v>
      </c>
      <c r="Z91" s="103" t="s">
        <v>683</v>
      </c>
    </row>
    <row r="92" spans="1:26" ht="21.95" customHeight="1" x14ac:dyDescent="0.15">
      <c r="A92" s="94">
        <v>89</v>
      </c>
      <c r="B92" s="95" t="s">
        <v>37</v>
      </c>
      <c r="C92" s="96" t="s">
        <v>139</v>
      </c>
      <c r="D92" s="96" t="s">
        <v>279</v>
      </c>
      <c r="E92" s="97" t="e">
        <f>+VLOOKUP(B92,#REF!,6,)</f>
        <v>#REF!</v>
      </c>
      <c r="F92" s="98">
        <v>8</v>
      </c>
      <c r="G92" s="98">
        <v>5</v>
      </c>
      <c r="H92" s="97" t="e">
        <f>+VLOOKUP($C92,#REF!,21,)</f>
        <v>#REF!</v>
      </c>
      <c r="I92" s="97" t="e">
        <f>+VLOOKUP($C92,#REF!,22,)</f>
        <v>#REF!</v>
      </c>
      <c r="J92" s="97" t="e">
        <f>+VLOOKUP($C92,#REF!,23,)</f>
        <v>#REF!</v>
      </c>
      <c r="K92" s="99">
        <v>1998</v>
      </c>
      <c r="L92" s="99">
        <v>22</v>
      </c>
      <c r="M92" s="100">
        <v>2019</v>
      </c>
      <c r="N92" s="100" t="s">
        <v>214</v>
      </c>
      <c r="O92" s="101"/>
      <c r="P92" s="101"/>
      <c r="Q92" s="101"/>
      <c r="R92" s="101" t="s">
        <v>620</v>
      </c>
      <c r="S92" s="101"/>
      <c r="T92" s="101"/>
      <c r="U92" s="101"/>
      <c r="V92" s="101"/>
      <c r="W92" s="101" t="s">
        <v>620</v>
      </c>
      <c r="X92" s="101"/>
      <c r="Y92" s="101">
        <v>7857</v>
      </c>
      <c r="Z92" s="103" t="s">
        <v>702</v>
      </c>
    </row>
    <row r="93" spans="1:26" ht="21.95" customHeight="1" x14ac:dyDescent="0.15">
      <c r="A93" s="94">
        <v>90</v>
      </c>
      <c r="B93" s="95" t="s">
        <v>68</v>
      </c>
      <c r="C93" s="96" t="s">
        <v>139</v>
      </c>
      <c r="D93" s="96" t="s">
        <v>276</v>
      </c>
      <c r="E93" s="97" t="e">
        <f>+VLOOKUP(B93,#REF!,6,)</f>
        <v>#REF!</v>
      </c>
      <c r="F93" s="98">
        <v>9.1</v>
      </c>
      <c r="G93" s="98">
        <v>4.7</v>
      </c>
      <c r="H93" s="97" t="e">
        <f>+VLOOKUP($C93,#REF!,21,)</f>
        <v>#REF!</v>
      </c>
      <c r="I93" s="97" t="e">
        <f>+VLOOKUP($C93,#REF!,22,)</f>
        <v>#REF!</v>
      </c>
      <c r="J93" s="97" t="e">
        <f>+VLOOKUP($C93,#REF!,23,)</f>
        <v>#REF!</v>
      </c>
      <c r="K93" s="99">
        <v>1969</v>
      </c>
      <c r="L93" s="99">
        <v>51</v>
      </c>
      <c r="M93" s="100">
        <v>2019</v>
      </c>
      <c r="N93" s="100" t="s">
        <v>214</v>
      </c>
      <c r="O93" s="101"/>
      <c r="P93" s="101"/>
      <c r="Q93" s="101"/>
      <c r="R93" s="101" t="s">
        <v>620</v>
      </c>
      <c r="S93" s="101"/>
      <c r="T93" s="101"/>
      <c r="U93" s="101"/>
      <c r="V93" s="101"/>
      <c r="W93" s="101" t="s">
        <v>620</v>
      </c>
      <c r="X93" s="101"/>
      <c r="Y93" s="101">
        <v>9640</v>
      </c>
      <c r="Z93" s="103" t="s">
        <v>683</v>
      </c>
    </row>
    <row r="94" spans="1:26" ht="21.95" customHeight="1" x14ac:dyDescent="0.15">
      <c r="A94" s="94">
        <v>91</v>
      </c>
      <c r="B94" s="95" t="s">
        <v>77</v>
      </c>
      <c r="C94" s="96" t="s">
        <v>139</v>
      </c>
      <c r="D94" s="96" t="s">
        <v>307</v>
      </c>
      <c r="E94" s="97" t="e">
        <f>+VLOOKUP(B94,#REF!,6,)</f>
        <v>#REF!</v>
      </c>
      <c r="F94" s="98">
        <v>3.4</v>
      </c>
      <c r="G94" s="98">
        <v>4</v>
      </c>
      <c r="H94" s="97" t="e">
        <f>+VLOOKUP($C94,#REF!,21,)</f>
        <v>#REF!</v>
      </c>
      <c r="I94" s="97" t="e">
        <f>+VLOOKUP($C94,#REF!,22,)</f>
        <v>#REF!</v>
      </c>
      <c r="J94" s="97" t="e">
        <f>+VLOOKUP($C94,#REF!,23,)</f>
        <v>#REF!</v>
      </c>
      <c r="K94" s="99">
        <v>1955</v>
      </c>
      <c r="L94" s="99">
        <v>65</v>
      </c>
      <c r="M94" s="100">
        <v>2019</v>
      </c>
      <c r="N94" s="100" t="s">
        <v>214</v>
      </c>
      <c r="O94" s="101"/>
      <c r="P94" s="101"/>
      <c r="Q94" s="101"/>
      <c r="R94" s="101" t="s">
        <v>620</v>
      </c>
      <c r="S94" s="101"/>
      <c r="T94" s="101"/>
      <c r="U94" s="101"/>
      <c r="V94" s="101"/>
      <c r="W94" s="101" t="s">
        <v>620</v>
      </c>
      <c r="X94" s="101"/>
      <c r="Y94" s="101">
        <v>7516</v>
      </c>
      <c r="Z94" s="103" t="s">
        <v>681</v>
      </c>
    </row>
    <row r="95" spans="1:26" ht="21.95" customHeight="1" x14ac:dyDescent="0.15">
      <c r="A95" s="94">
        <v>92</v>
      </c>
      <c r="B95" s="95" t="s">
        <v>79</v>
      </c>
      <c r="C95" s="96" t="s">
        <v>139</v>
      </c>
      <c r="D95" s="96" t="s">
        <v>309</v>
      </c>
      <c r="E95" s="97" t="e">
        <f>+VLOOKUP(B95,#REF!,6,)</f>
        <v>#REF!</v>
      </c>
      <c r="F95" s="98">
        <v>2.65</v>
      </c>
      <c r="G95" s="98">
        <v>7.1</v>
      </c>
      <c r="H95" s="97" t="e">
        <f>+VLOOKUP($C95,#REF!,21,)</f>
        <v>#REF!</v>
      </c>
      <c r="I95" s="97" t="e">
        <f>+VLOOKUP($C95,#REF!,22,)</f>
        <v>#REF!</v>
      </c>
      <c r="J95" s="97" t="e">
        <f>+VLOOKUP($C95,#REF!,23,)</f>
        <v>#REF!</v>
      </c>
      <c r="K95" s="99">
        <v>1953</v>
      </c>
      <c r="L95" s="99">
        <v>67</v>
      </c>
      <c r="M95" s="100">
        <v>2019</v>
      </c>
      <c r="N95" s="100" t="s">
        <v>214</v>
      </c>
      <c r="O95" s="101"/>
      <c r="P95" s="101"/>
      <c r="Q95" s="101"/>
      <c r="R95" s="101" t="s">
        <v>620</v>
      </c>
      <c r="S95" s="101"/>
      <c r="T95" s="101"/>
      <c r="U95" s="101"/>
      <c r="V95" s="101"/>
      <c r="W95" s="101" t="s">
        <v>620</v>
      </c>
      <c r="X95" s="101"/>
      <c r="Y95" s="101">
        <v>8059</v>
      </c>
      <c r="Z95" s="103" t="s">
        <v>681</v>
      </c>
    </row>
    <row r="96" spans="1:26" ht="21.95" customHeight="1" x14ac:dyDescent="0.15">
      <c r="A96" s="94">
        <v>93</v>
      </c>
      <c r="B96" s="95" t="s">
        <v>120</v>
      </c>
      <c r="C96" s="96" t="s">
        <v>139</v>
      </c>
      <c r="D96" s="96" t="s">
        <v>338</v>
      </c>
      <c r="E96" s="97" t="e">
        <f>+VLOOKUP(B96,#REF!,6,)</f>
        <v>#REF!</v>
      </c>
      <c r="F96" s="98">
        <v>2.2000000000000002</v>
      </c>
      <c r="G96" s="98">
        <v>1.5</v>
      </c>
      <c r="H96" s="97" t="e">
        <f>+VLOOKUP($C96,#REF!,21,)</f>
        <v>#REF!</v>
      </c>
      <c r="I96" s="97" t="e">
        <f>+VLOOKUP($C96,#REF!,22,)</f>
        <v>#REF!</v>
      </c>
      <c r="J96" s="97" t="e">
        <f>+VLOOKUP($C96,#REF!,23,)</f>
        <v>#REF!</v>
      </c>
      <c r="K96" s="99">
        <v>1985</v>
      </c>
      <c r="L96" s="99">
        <v>35</v>
      </c>
      <c r="M96" s="100">
        <v>2019</v>
      </c>
      <c r="N96" s="100" t="s">
        <v>214</v>
      </c>
      <c r="O96" s="101"/>
      <c r="P96" s="101"/>
      <c r="Q96" s="101"/>
      <c r="R96" s="101" t="s">
        <v>620</v>
      </c>
      <c r="S96" s="101"/>
      <c r="T96" s="101"/>
      <c r="U96" s="101"/>
      <c r="V96" s="101"/>
      <c r="W96" s="101" t="s">
        <v>620</v>
      </c>
      <c r="X96" s="101"/>
      <c r="Y96" s="101">
        <v>7139</v>
      </c>
      <c r="Z96" s="103" t="s">
        <v>703</v>
      </c>
    </row>
    <row r="97" spans="1:26" ht="21.95" customHeight="1" x14ac:dyDescent="0.15">
      <c r="A97" s="94">
        <v>94</v>
      </c>
      <c r="B97" s="95" t="s">
        <v>54</v>
      </c>
      <c r="C97" s="96" t="s">
        <v>139</v>
      </c>
      <c r="D97" s="96" t="s">
        <v>286</v>
      </c>
      <c r="E97" s="97" t="e">
        <f>+VLOOKUP(B97,#REF!,6,)</f>
        <v>#REF!</v>
      </c>
      <c r="F97" s="98">
        <v>3.25</v>
      </c>
      <c r="G97" s="98">
        <v>13</v>
      </c>
      <c r="H97" s="97" t="e">
        <f>+VLOOKUP($C97,#REF!,21,)</f>
        <v>#REF!</v>
      </c>
      <c r="I97" s="97" t="e">
        <f>+VLOOKUP($C97,#REF!,22,)</f>
        <v>#REF!</v>
      </c>
      <c r="J97" s="97" t="e">
        <f>+VLOOKUP($C97,#REF!,23,)</f>
        <v>#REF!</v>
      </c>
      <c r="K97" s="99">
        <v>1981</v>
      </c>
      <c r="L97" s="99">
        <v>39</v>
      </c>
      <c r="M97" s="100">
        <v>2019</v>
      </c>
      <c r="N97" s="100" t="s">
        <v>214</v>
      </c>
      <c r="O97" s="101"/>
      <c r="P97" s="101"/>
      <c r="Q97" s="101"/>
      <c r="R97" s="101" t="s">
        <v>620</v>
      </c>
      <c r="S97" s="101"/>
      <c r="T97" s="101"/>
      <c r="U97" s="101"/>
      <c r="V97" s="101"/>
      <c r="W97" s="101" t="s">
        <v>620</v>
      </c>
      <c r="X97" s="101"/>
      <c r="Y97" s="101">
        <v>9206</v>
      </c>
      <c r="Z97" s="103" t="s">
        <v>704</v>
      </c>
    </row>
    <row r="98" spans="1:26" ht="21.95" customHeight="1" x14ac:dyDescent="0.15">
      <c r="A98" s="94">
        <v>95</v>
      </c>
      <c r="B98" s="95" t="s">
        <v>38</v>
      </c>
      <c r="C98" s="96" t="s">
        <v>139</v>
      </c>
      <c r="D98" s="96" t="s">
        <v>280</v>
      </c>
      <c r="E98" s="97" t="e">
        <f>+VLOOKUP(B98,#REF!,6,)</f>
        <v>#REF!</v>
      </c>
      <c r="F98" s="98">
        <v>12</v>
      </c>
      <c r="G98" s="98">
        <v>4.4000000000000004</v>
      </c>
      <c r="H98" s="97" t="e">
        <f>+VLOOKUP($C98,#REF!,21,)</f>
        <v>#REF!</v>
      </c>
      <c r="I98" s="97" t="e">
        <f>+VLOOKUP($C98,#REF!,22,)</f>
        <v>#REF!</v>
      </c>
      <c r="J98" s="97" t="e">
        <f>+VLOOKUP($C98,#REF!,23,)</f>
        <v>#REF!</v>
      </c>
      <c r="K98" s="99">
        <v>1997</v>
      </c>
      <c r="L98" s="99">
        <v>23</v>
      </c>
      <c r="M98" s="100">
        <v>2019</v>
      </c>
      <c r="N98" s="100" t="s">
        <v>214</v>
      </c>
      <c r="O98" s="101"/>
      <c r="P98" s="101"/>
      <c r="Q98" s="101"/>
      <c r="R98" s="101" t="s">
        <v>620</v>
      </c>
      <c r="S98" s="101"/>
      <c r="T98" s="101"/>
      <c r="U98" s="101"/>
      <c r="V98" s="101"/>
      <c r="W98" s="101" t="s">
        <v>620</v>
      </c>
      <c r="X98" s="101"/>
      <c r="Y98" s="101">
        <v>0</v>
      </c>
      <c r="Z98" s="103" t="s">
        <v>705</v>
      </c>
    </row>
    <row r="99" spans="1:26" ht="21.95" customHeight="1" x14ac:dyDescent="0.15">
      <c r="A99" s="94">
        <v>96</v>
      </c>
      <c r="B99" s="95" t="s">
        <v>178</v>
      </c>
      <c r="C99" s="96" t="s">
        <v>618</v>
      </c>
      <c r="D99" s="96" t="s">
        <v>341</v>
      </c>
      <c r="E99" s="97" t="e">
        <f>+VLOOKUP(B99,#REF!,6,)</f>
        <v>#REF!</v>
      </c>
      <c r="F99" s="98">
        <v>16</v>
      </c>
      <c r="G99" s="98">
        <v>16.600000000000001</v>
      </c>
      <c r="H99" s="97" t="e">
        <f>+VLOOKUP($C99,#REF!,21,)</f>
        <v>#REF!</v>
      </c>
      <c r="I99" s="97" t="e">
        <f>+VLOOKUP($C99,#REF!,22,)</f>
        <v>#REF!</v>
      </c>
      <c r="J99" s="97" t="e">
        <f>+VLOOKUP($C99,#REF!,23,)</f>
        <v>#REF!</v>
      </c>
      <c r="K99" s="99">
        <v>1955</v>
      </c>
      <c r="L99" s="99">
        <v>65</v>
      </c>
      <c r="M99" s="100">
        <v>2019</v>
      </c>
      <c r="N99" s="100" t="s">
        <v>214</v>
      </c>
      <c r="O99" s="101"/>
      <c r="P99" s="101"/>
      <c r="Q99" s="101"/>
      <c r="R99" s="101" t="s">
        <v>620</v>
      </c>
      <c r="S99" s="101"/>
      <c r="T99" s="101"/>
      <c r="U99" s="101"/>
      <c r="V99" s="101"/>
      <c r="W99" s="101" t="s">
        <v>620</v>
      </c>
      <c r="X99" s="101"/>
      <c r="Y99" s="101">
        <v>20162</v>
      </c>
      <c r="Z99" s="103" t="s">
        <v>683</v>
      </c>
    </row>
    <row r="100" spans="1:26" ht="21.95" customHeight="1" x14ac:dyDescent="0.15">
      <c r="A100" s="94">
        <v>97</v>
      </c>
      <c r="B100" s="95" t="s">
        <v>169</v>
      </c>
      <c r="C100" s="96" t="s">
        <v>618</v>
      </c>
      <c r="D100" s="96" t="s">
        <v>341</v>
      </c>
      <c r="E100" s="97" t="e">
        <f>+VLOOKUP(B100,#REF!,6,)</f>
        <v>#REF!</v>
      </c>
      <c r="F100" s="98">
        <v>36</v>
      </c>
      <c r="G100" s="98">
        <v>14.8</v>
      </c>
      <c r="H100" s="97" t="e">
        <f>+VLOOKUP($C100,#REF!,21,)</f>
        <v>#REF!</v>
      </c>
      <c r="I100" s="97" t="e">
        <f>+VLOOKUP($C100,#REF!,22,)</f>
        <v>#REF!</v>
      </c>
      <c r="J100" s="97" t="e">
        <f>+VLOOKUP($C100,#REF!,23,)</f>
        <v>#REF!</v>
      </c>
      <c r="K100" s="99">
        <v>1957</v>
      </c>
      <c r="L100" s="99">
        <v>63</v>
      </c>
      <c r="M100" s="100">
        <v>2019</v>
      </c>
      <c r="N100" s="100" t="s">
        <v>214</v>
      </c>
      <c r="O100" s="101"/>
      <c r="P100" s="101"/>
      <c r="Q100" s="101"/>
      <c r="R100" s="101" t="s">
        <v>620</v>
      </c>
      <c r="S100" s="101"/>
      <c r="T100" s="101"/>
      <c r="U100" s="101"/>
      <c r="V100" s="101"/>
      <c r="W100" s="101" t="s">
        <v>620</v>
      </c>
      <c r="X100" s="101"/>
      <c r="Y100" s="101">
        <v>52053</v>
      </c>
      <c r="Z100" s="103" t="s">
        <v>683</v>
      </c>
    </row>
    <row r="101" spans="1:26" ht="21.95" customHeight="1" x14ac:dyDescent="0.15">
      <c r="A101" s="94">
        <v>98</v>
      </c>
      <c r="B101" s="95" t="s">
        <v>177</v>
      </c>
      <c r="C101" s="96" t="s">
        <v>618</v>
      </c>
      <c r="D101" s="96" t="s">
        <v>313</v>
      </c>
      <c r="E101" s="97" t="e">
        <f>+VLOOKUP(B101,#REF!,6,)</f>
        <v>#REF!</v>
      </c>
      <c r="F101" s="98">
        <v>36.65</v>
      </c>
      <c r="G101" s="98">
        <v>10.220000000000001</v>
      </c>
      <c r="H101" s="97" t="e">
        <f>+VLOOKUP($C101,#REF!,21,)</f>
        <v>#REF!</v>
      </c>
      <c r="I101" s="97" t="e">
        <f>+VLOOKUP($C101,#REF!,22,)</f>
        <v>#REF!</v>
      </c>
      <c r="J101" s="97" t="e">
        <f>+VLOOKUP($C101,#REF!,23,)</f>
        <v>#REF!</v>
      </c>
      <c r="K101" s="99">
        <v>1961</v>
      </c>
      <c r="L101" s="99">
        <v>59</v>
      </c>
      <c r="M101" s="100">
        <v>2019</v>
      </c>
      <c r="N101" s="100" t="s">
        <v>214</v>
      </c>
      <c r="O101" s="101"/>
      <c r="P101" s="101"/>
      <c r="Q101" s="101"/>
      <c r="R101" s="101" t="s">
        <v>620</v>
      </c>
      <c r="S101" s="101"/>
      <c r="T101" s="101"/>
      <c r="U101" s="101"/>
      <c r="V101" s="101"/>
      <c r="W101" s="101" t="s">
        <v>620</v>
      </c>
      <c r="X101" s="101"/>
      <c r="Y101" s="101">
        <v>14641</v>
      </c>
      <c r="Z101" s="103" t="s">
        <v>706</v>
      </c>
    </row>
    <row r="102" spans="1:26" ht="21.95" customHeight="1" x14ac:dyDescent="0.15">
      <c r="A102" s="94">
        <v>99</v>
      </c>
      <c r="B102" s="95" t="s">
        <v>174</v>
      </c>
      <c r="C102" s="96" t="s">
        <v>141</v>
      </c>
      <c r="D102" s="96" t="s">
        <v>261</v>
      </c>
      <c r="E102" s="97" t="e">
        <f>+VLOOKUP(B102,#REF!,6,)</f>
        <v>#REF!</v>
      </c>
      <c r="F102" s="98">
        <v>27</v>
      </c>
      <c r="G102" s="98">
        <v>7.4</v>
      </c>
      <c r="H102" s="97" t="e">
        <f>+VLOOKUP($C102,#REF!,21,)</f>
        <v>#REF!</v>
      </c>
      <c r="I102" s="97" t="e">
        <f>+VLOOKUP($C102,#REF!,22,)</f>
        <v>#REF!</v>
      </c>
      <c r="J102" s="97" t="e">
        <f>+VLOOKUP($C102,#REF!,23,)</f>
        <v>#REF!</v>
      </c>
      <c r="K102" s="99">
        <v>1958</v>
      </c>
      <c r="L102" s="99">
        <v>62</v>
      </c>
      <c r="M102" s="100">
        <v>2019</v>
      </c>
      <c r="N102" s="100" t="s">
        <v>214</v>
      </c>
      <c r="O102" s="101"/>
      <c r="P102" s="101"/>
      <c r="Q102" s="101"/>
      <c r="R102" s="101" t="s">
        <v>620</v>
      </c>
      <c r="S102" s="101"/>
      <c r="T102" s="101"/>
      <c r="U102" s="101"/>
      <c r="V102" s="101"/>
      <c r="W102" s="101" t="s">
        <v>620</v>
      </c>
      <c r="X102" s="101"/>
      <c r="Y102" s="101">
        <v>12251</v>
      </c>
      <c r="Z102" s="103" t="s">
        <v>707</v>
      </c>
    </row>
    <row r="103" spans="1:26" ht="21.95" customHeight="1" x14ac:dyDescent="0.15">
      <c r="A103" s="94">
        <v>100</v>
      </c>
      <c r="B103" s="95" t="s">
        <v>175</v>
      </c>
      <c r="C103" s="96" t="s">
        <v>139</v>
      </c>
      <c r="D103" s="96" t="s">
        <v>633</v>
      </c>
      <c r="E103" s="97" t="e">
        <f>+VLOOKUP(B103,#REF!,6,)</f>
        <v>#REF!</v>
      </c>
      <c r="F103" s="98">
        <v>16.149999999999999</v>
      </c>
      <c r="G103" s="98">
        <v>7.1</v>
      </c>
      <c r="H103" s="97" t="e">
        <f>+VLOOKUP($C103,#REF!,21,)</f>
        <v>#REF!</v>
      </c>
      <c r="I103" s="97" t="e">
        <f>+VLOOKUP($C103,#REF!,22,)</f>
        <v>#REF!</v>
      </c>
      <c r="J103" s="97" t="e">
        <f>+VLOOKUP($C103,#REF!,23,)</f>
        <v>#REF!</v>
      </c>
      <c r="K103" s="99">
        <v>1952</v>
      </c>
      <c r="L103" s="99">
        <v>68</v>
      </c>
      <c r="M103" s="100">
        <v>2019</v>
      </c>
      <c r="N103" s="100" t="s">
        <v>214</v>
      </c>
      <c r="O103" s="101"/>
      <c r="P103" s="101"/>
      <c r="Q103" s="101"/>
      <c r="R103" s="101" t="s">
        <v>620</v>
      </c>
      <c r="S103" s="101"/>
      <c r="T103" s="101"/>
      <c r="U103" s="101"/>
      <c r="V103" s="101"/>
      <c r="W103" s="101" t="s">
        <v>620</v>
      </c>
      <c r="X103" s="101"/>
      <c r="Y103" s="101">
        <v>14216</v>
      </c>
      <c r="Z103" s="103" t="s">
        <v>707</v>
      </c>
    </row>
    <row r="104" spans="1:26" ht="21.95" customHeight="1" x14ac:dyDescent="0.15">
      <c r="A104" s="94">
        <v>101</v>
      </c>
      <c r="B104" s="95" t="s">
        <v>84</v>
      </c>
      <c r="C104" s="96" t="s">
        <v>140</v>
      </c>
      <c r="D104" s="96" t="s">
        <v>313</v>
      </c>
      <c r="E104" s="97" t="e">
        <f>+VLOOKUP(B104,#REF!,6,)</f>
        <v>#REF!</v>
      </c>
      <c r="F104" s="98">
        <v>22</v>
      </c>
      <c r="G104" s="98">
        <v>5.4</v>
      </c>
      <c r="H104" s="97" t="e">
        <f>+VLOOKUP($C104,#REF!,21,)</f>
        <v>#REF!</v>
      </c>
      <c r="I104" s="97" t="e">
        <f>+VLOOKUP($C104,#REF!,22,)</f>
        <v>#REF!</v>
      </c>
      <c r="J104" s="97" t="e">
        <f>+VLOOKUP($C104,#REF!,23,)</f>
        <v>#REF!</v>
      </c>
      <c r="K104" s="99">
        <v>1970</v>
      </c>
      <c r="L104" s="99">
        <v>50</v>
      </c>
      <c r="M104" s="100">
        <v>2019</v>
      </c>
      <c r="N104" s="100" t="s">
        <v>214</v>
      </c>
      <c r="O104" s="101"/>
      <c r="P104" s="101"/>
      <c r="Q104" s="101"/>
      <c r="R104" s="101" t="s">
        <v>620</v>
      </c>
      <c r="S104" s="101"/>
      <c r="T104" s="101"/>
      <c r="U104" s="101"/>
      <c r="V104" s="101"/>
      <c r="W104" s="101" t="s">
        <v>620</v>
      </c>
      <c r="X104" s="101"/>
      <c r="Y104" s="101">
        <v>13249</v>
      </c>
      <c r="Z104" s="103" t="s">
        <v>708</v>
      </c>
    </row>
    <row r="105" spans="1:26" ht="21.95" customHeight="1" x14ac:dyDescent="0.15">
      <c r="A105" s="94">
        <v>102</v>
      </c>
      <c r="B105" s="95" t="s">
        <v>85</v>
      </c>
      <c r="C105" s="96" t="s">
        <v>140</v>
      </c>
      <c r="D105" s="96" t="s">
        <v>313</v>
      </c>
      <c r="E105" s="97" t="e">
        <f>+VLOOKUP(B105,#REF!,6,)</f>
        <v>#REF!</v>
      </c>
      <c r="F105" s="98">
        <v>9.5</v>
      </c>
      <c r="G105" s="98">
        <v>5.8</v>
      </c>
      <c r="H105" s="97" t="e">
        <f>+VLOOKUP($C105,#REF!,21,)</f>
        <v>#REF!</v>
      </c>
      <c r="I105" s="97" t="e">
        <f>+VLOOKUP($C105,#REF!,22,)</f>
        <v>#REF!</v>
      </c>
      <c r="J105" s="97" t="e">
        <f>+VLOOKUP($C105,#REF!,23,)</f>
        <v>#REF!</v>
      </c>
      <c r="K105" s="99">
        <v>1965</v>
      </c>
      <c r="L105" s="99">
        <v>55</v>
      </c>
      <c r="M105" s="100">
        <v>2019</v>
      </c>
      <c r="N105" s="100" t="s">
        <v>214</v>
      </c>
      <c r="O105" s="101"/>
      <c r="P105" s="101"/>
      <c r="Q105" s="101"/>
      <c r="R105" s="101" t="s">
        <v>620</v>
      </c>
      <c r="S105" s="101"/>
      <c r="T105" s="101"/>
      <c r="U105" s="101"/>
      <c r="V105" s="101"/>
      <c r="W105" s="101" t="s">
        <v>620</v>
      </c>
      <c r="X105" s="101"/>
      <c r="Y105" s="101">
        <v>9218</v>
      </c>
      <c r="Z105" s="103" t="s">
        <v>709</v>
      </c>
    </row>
    <row r="106" spans="1:26" ht="21.95" customHeight="1" x14ac:dyDescent="0.15">
      <c r="A106" s="94">
        <v>103</v>
      </c>
      <c r="B106" s="95" t="s">
        <v>179</v>
      </c>
      <c r="C106" s="96" t="s">
        <v>139</v>
      </c>
      <c r="D106" s="96" t="s">
        <v>634</v>
      </c>
      <c r="E106" s="97" t="e">
        <f>+VLOOKUP(B106,#REF!,6,)</f>
        <v>#REF!</v>
      </c>
      <c r="F106" s="98">
        <v>14.4</v>
      </c>
      <c r="G106" s="98">
        <v>6.8</v>
      </c>
      <c r="H106" s="97" t="e">
        <f>+VLOOKUP($C106,#REF!,21,)</f>
        <v>#REF!</v>
      </c>
      <c r="I106" s="97" t="e">
        <f>+VLOOKUP($C106,#REF!,22,)</f>
        <v>#REF!</v>
      </c>
      <c r="J106" s="97" t="e">
        <f>+VLOOKUP($C106,#REF!,23,)</f>
        <v>#REF!</v>
      </c>
      <c r="K106" s="99">
        <v>1965</v>
      </c>
      <c r="L106" s="99">
        <v>55</v>
      </c>
      <c r="M106" s="100">
        <v>2019</v>
      </c>
      <c r="N106" s="100" t="s">
        <v>214</v>
      </c>
      <c r="O106" s="101"/>
      <c r="P106" s="101"/>
      <c r="Q106" s="101"/>
      <c r="R106" s="101" t="s">
        <v>620</v>
      </c>
      <c r="S106" s="101"/>
      <c r="T106" s="101"/>
      <c r="U106" s="101"/>
      <c r="V106" s="101"/>
      <c r="W106" s="101" t="s">
        <v>620</v>
      </c>
      <c r="X106" s="101"/>
      <c r="Y106" s="101">
        <v>16691</v>
      </c>
      <c r="Z106" s="103" t="s">
        <v>683</v>
      </c>
    </row>
    <row r="107" spans="1:26" ht="21.95" customHeight="1" x14ac:dyDescent="0.15">
      <c r="A107" s="94">
        <v>104</v>
      </c>
      <c r="B107" s="95" t="s">
        <v>172</v>
      </c>
      <c r="C107" s="96" t="s">
        <v>139</v>
      </c>
      <c r="D107" s="96" t="s">
        <v>635</v>
      </c>
      <c r="E107" s="97" t="e">
        <f>+VLOOKUP(B107,#REF!,6,)</f>
        <v>#REF!</v>
      </c>
      <c r="F107" s="98">
        <v>15.63</v>
      </c>
      <c r="G107" s="98">
        <v>6.6</v>
      </c>
      <c r="H107" s="97" t="e">
        <f>+VLOOKUP($C107,#REF!,21,)</f>
        <v>#REF!</v>
      </c>
      <c r="I107" s="97" t="e">
        <f>+VLOOKUP($C107,#REF!,22,)</f>
        <v>#REF!</v>
      </c>
      <c r="J107" s="97" t="e">
        <f>+VLOOKUP($C107,#REF!,23,)</f>
        <v>#REF!</v>
      </c>
      <c r="K107" s="99">
        <v>1955</v>
      </c>
      <c r="L107" s="99">
        <v>65</v>
      </c>
      <c r="M107" s="100">
        <v>2019</v>
      </c>
      <c r="N107" s="100" t="s">
        <v>214</v>
      </c>
      <c r="O107" s="101"/>
      <c r="P107" s="101"/>
      <c r="Q107" s="101"/>
      <c r="R107" s="101" t="s">
        <v>620</v>
      </c>
      <c r="S107" s="101"/>
      <c r="T107" s="101"/>
      <c r="U107" s="101"/>
      <c r="V107" s="101"/>
      <c r="W107" s="101" t="s">
        <v>620</v>
      </c>
      <c r="X107" s="101"/>
      <c r="Y107" s="101">
        <v>9614</v>
      </c>
      <c r="Z107" s="103" t="s">
        <v>683</v>
      </c>
    </row>
    <row r="108" spans="1:26" ht="21.95" customHeight="1" x14ac:dyDescent="0.15">
      <c r="A108" s="94">
        <v>105</v>
      </c>
      <c r="B108" s="95" t="s">
        <v>171</v>
      </c>
      <c r="C108" s="96" t="s">
        <v>139</v>
      </c>
      <c r="D108" s="96" t="s">
        <v>635</v>
      </c>
      <c r="E108" s="97" t="e">
        <f>+VLOOKUP(B108,#REF!,6,)</f>
        <v>#REF!</v>
      </c>
      <c r="F108" s="98">
        <v>34.659999999999997</v>
      </c>
      <c r="G108" s="98">
        <v>6.6</v>
      </c>
      <c r="H108" s="97" t="e">
        <f>+VLOOKUP($C108,#REF!,21,)</f>
        <v>#REF!</v>
      </c>
      <c r="I108" s="97" t="e">
        <f>+VLOOKUP($C108,#REF!,22,)</f>
        <v>#REF!</v>
      </c>
      <c r="J108" s="97" t="e">
        <f>+VLOOKUP($C108,#REF!,23,)</f>
        <v>#REF!</v>
      </c>
      <c r="K108" s="99">
        <v>1955</v>
      </c>
      <c r="L108" s="99">
        <v>65</v>
      </c>
      <c r="M108" s="100">
        <v>2019</v>
      </c>
      <c r="N108" s="100" t="s">
        <v>214</v>
      </c>
      <c r="O108" s="101"/>
      <c r="P108" s="101"/>
      <c r="Q108" s="101"/>
      <c r="R108" s="101" t="s">
        <v>620</v>
      </c>
      <c r="S108" s="101"/>
      <c r="T108" s="101"/>
      <c r="U108" s="101"/>
      <c r="V108" s="101"/>
      <c r="W108" s="101" t="s">
        <v>620</v>
      </c>
      <c r="X108" s="101"/>
      <c r="Y108" s="101">
        <v>10874</v>
      </c>
      <c r="Z108" s="103" t="s">
        <v>687</v>
      </c>
    </row>
    <row r="109" spans="1:26" ht="21.95" customHeight="1" x14ac:dyDescent="0.15">
      <c r="A109" s="94">
        <v>106</v>
      </c>
      <c r="B109" s="95" t="s">
        <v>63</v>
      </c>
      <c r="C109" s="96" t="s">
        <v>139</v>
      </c>
      <c r="D109" s="96" t="s">
        <v>298</v>
      </c>
      <c r="E109" s="97" t="e">
        <f>+VLOOKUP(B109,#REF!,6,)</f>
        <v>#REF!</v>
      </c>
      <c r="F109" s="98">
        <v>7.2</v>
      </c>
      <c r="G109" s="98">
        <v>3.65</v>
      </c>
      <c r="H109" s="97" t="e">
        <f>+VLOOKUP($C109,#REF!,21,)</f>
        <v>#REF!</v>
      </c>
      <c r="I109" s="97" t="e">
        <f>+VLOOKUP($C109,#REF!,22,)</f>
        <v>#REF!</v>
      </c>
      <c r="J109" s="97" t="e">
        <f>+VLOOKUP($C109,#REF!,23,)</f>
        <v>#REF!</v>
      </c>
      <c r="K109" s="99">
        <v>1963</v>
      </c>
      <c r="L109" s="99">
        <v>57</v>
      </c>
      <c r="M109" s="100">
        <v>2019</v>
      </c>
      <c r="N109" s="100" t="s">
        <v>214</v>
      </c>
      <c r="O109" s="101"/>
      <c r="P109" s="101"/>
      <c r="Q109" s="101"/>
      <c r="R109" s="101" t="s">
        <v>620</v>
      </c>
      <c r="S109" s="101"/>
      <c r="T109" s="101"/>
      <c r="U109" s="101"/>
      <c r="V109" s="101"/>
      <c r="W109" s="101" t="s">
        <v>620</v>
      </c>
      <c r="X109" s="101"/>
      <c r="Y109" s="101">
        <v>10077</v>
      </c>
      <c r="Z109" s="103" t="s">
        <v>683</v>
      </c>
    </row>
    <row r="110" spans="1:26" ht="21.95" customHeight="1" x14ac:dyDescent="0.15">
      <c r="A110" s="94">
        <v>107</v>
      </c>
      <c r="B110" s="95" t="s">
        <v>184</v>
      </c>
      <c r="C110" s="96" t="s">
        <v>141</v>
      </c>
      <c r="D110" s="96" t="s">
        <v>315</v>
      </c>
      <c r="E110" s="97" t="e">
        <f>+VLOOKUP(B110,#REF!,6,)</f>
        <v>#REF!</v>
      </c>
      <c r="F110" s="98">
        <v>33.9</v>
      </c>
      <c r="G110" s="98">
        <v>4.5</v>
      </c>
      <c r="H110" s="97" t="e">
        <f>+VLOOKUP($C110,#REF!,21,)</f>
        <v>#REF!</v>
      </c>
      <c r="I110" s="97" t="e">
        <f>+VLOOKUP($C110,#REF!,22,)</f>
        <v>#REF!</v>
      </c>
      <c r="J110" s="97" t="e">
        <f>+VLOOKUP($C110,#REF!,23,)</f>
        <v>#REF!</v>
      </c>
      <c r="K110" s="99">
        <v>1934</v>
      </c>
      <c r="L110" s="99">
        <v>86</v>
      </c>
      <c r="M110" s="100">
        <v>2019</v>
      </c>
      <c r="N110" s="100" t="s">
        <v>214</v>
      </c>
      <c r="O110" s="101"/>
      <c r="P110" s="101"/>
      <c r="Q110" s="101"/>
      <c r="R110" s="101" t="s">
        <v>620</v>
      </c>
      <c r="S110" s="101"/>
      <c r="T110" s="101"/>
      <c r="U110" s="101"/>
      <c r="V110" s="101"/>
      <c r="W110" s="101" t="s">
        <v>620</v>
      </c>
      <c r="X110" s="101"/>
      <c r="Y110" s="101">
        <v>13106</v>
      </c>
      <c r="Z110" s="103" t="s">
        <v>710</v>
      </c>
    </row>
    <row r="111" spans="1:26" ht="21.95" customHeight="1" x14ac:dyDescent="0.15">
      <c r="A111" s="94">
        <v>108</v>
      </c>
      <c r="B111" s="95" t="s">
        <v>11</v>
      </c>
      <c r="C111" s="96" t="s">
        <v>139</v>
      </c>
      <c r="D111" s="96" t="s">
        <v>259</v>
      </c>
      <c r="E111" s="97" t="e">
        <f>+VLOOKUP(B111,#REF!,6,)</f>
        <v>#REF!</v>
      </c>
      <c r="F111" s="98">
        <v>3.6</v>
      </c>
      <c r="G111" s="98">
        <v>12.45</v>
      </c>
      <c r="H111" s="97" t="e">
        <f>+VLOOKUP($C111,#REF!,21,)</f>
        <v>#REF!</v>
      </c>
      <c r="I111" s="97" t="e">
        <f>+VLOOKUP($C111,#REF!,22,)</f>
        <v>#REF!</v>
      </c>
      <c r="J111" s="97" t="e">
        <f>+VLOOKUP($C111,#REF!,23,)</f>
        <v>#REF!</v>
      </c>
      <c r="K111" s="99">
        <v>2008</v>
      </c>
      <c r="L111" s="99">
        <v>12</v>
      </c>
      <c r="M111" s="100">
        <v>2019</v>
      </c>
      <c r="N111" s="100" t="s">
        <v>214</v>
      </c>
      <c r="O111" s="101"/>
      <c r="P111" s="101"/>
      <c r="Q111" s="101"/>
      <c r="R111" s="101" t="s">
        <v>620</v>
      </c>
      <c r="S111" s="101"/>
      <c r="T111" s="101"/>
      <c r="U111" s="101"/>
      <c r="V111" s="101"/>
      <c r="W111" s="101" t="s">
        <v>620</v>
      </c>
      <c r="X111" s="101"/>
      <c r="Y111" s="101">
        <v>8986</v>
      </c>
      <c r="Z111" s="103" t="s">
        <v>708</v>
      </c>
    </row>
    <row r="112" spans="1:26" ht="21.95" customHeight="1" x14ac:dyDescent="0.15">
      <c r="A112" s="94">
        <v>109</v>
      </c>
      <c r="B112" s="95" t="s">
        <v>25</v>
      </c>
      <c r="C112" s="96" t="s">
        <v>139</v>
      </c>
      <c r="D112" s="96" t="s">
        <v>269</v>
      </c>
      <c r="E112" s="97" t="e">
        <f>+VLOOKUP(B112,#REF!,6,)</f>
        <v>#REF!</v>
      </c>
      <c r="F112" s="98">
        <v>2.2999999999999998</v>
      </c>
      <c r="G112" s="98">
        <v>6.65</v>
      </c>
      <c r="H112" s="97" t="e">
        <f>+VLOOKUP($C112,#REF!,21,)</f>
        <v>#REF!</v>
      </c>
      <c r="I112" s="97" t="e">
        <f>+VLOOKUP($C112,#REF!,22,)</f>
        <v>#REF!</v>
      </c>
      <c r="J112" s="97" t="e">
        <f>+VLOOKUP($C112,#REF!,23,)</f>
        <v>#REF!</v>
      </c>
      <c r="K112" s="99">
        <v>1975</v>
      </c>
      <c r="L112" s="99">
        <v>45</v>
      </c>
      <c r="M112" s="100">
        <v>2019</v>
      </c>
      <c r="N112" s="100" t="s">
        <v>214</v>
      </c>
      <c r="O112" s="101"/>
      <c r="P112" s="101"/>
      <c r="Q112" s="101"/>
      <c r="R112" s="101" t="s">
        <v>620</v>
      </c>
      <c r="S112" s="101"/>
      <c r="T112" s="101"/>
      <c r="U112" s="101"/>
      <c r="V112" s="101"/>
      <c r="W112" s="101" t="s">
        <v>620</v>
      </c>
      <c r="X112" s="101"/>
      <c r="Y112" s="101">
        <v>7778</v>
      </c>
      <c r="Z112" s="103" t="s">
        <v>691</v>
      </c>
    </row>
    <row r="113" spans="1:26" ht="21.95" customHeight="1" x14ac:dyDescent="0.15">
      <c r="A113" s="94">
        <v>110</v>
      </c>
      <c r="B113" s="95" t="s">
        <v>13</v>
      </c>
      <c r="C113" s="96" t="s">
        <v>139</v>
      </c>
      <c r="D113" s="96" t="s">
        <v>262</v>
      </c>
      <c r="E113" s="97" t="e">
        <f>+VLOOKUP(B113,#REF!,6,)</f>
        <v>#REF!</v>
      </c>
      <c r="F113" s="98">
        <v>7.95</v>
      </c>
      <c r="G113" s="98">
        <v>5.6</v>
      </c>
      <c r="H113" s="97" t="e">
        <f>+VLOOKUP($C113,#REF!,21,)</f>
        <v>#REF!</v>
      </c>
      <c r="I113" s="97" t="e">
        <f>+VLOOKUP($C113,#REF!,22,)</f>
        <v>#REF!</v>
      </c>
      <c r="J113" s="97" t="e">
        <f>+VLOOKUP($C113,#REF!,23,)</f>
        <v>#REF!</v>
      </c>
      <c r="K113" s="99">
        <v>1971</v>
      </c>
      <c r="L113" s="99">
        <v>49</v>
      </c>
      <c r="M113" s="100">
        <v>2019</v>
      </c>
      <c r="N113" s="100" t="s">
        <v>214</v>
      </c>
      <c r="O113" s="101"/>
      <c r="P113" s="101"/>
      <c r="Q113" s="101"/>
      <c r="R113" s="101" t="s">
        <v>620</v>
      </c>
      <c r="S113" s="101"/>
      <c r="T113" s="101"/>
      <c r="U113" s="101"/>
      <c r="V113" s="101"/>
      <c r="W113" s="101" t="s">
        <v>620</v>
      </c>
      <c r="X113" s="101"/>
      <c r="Y113" s="101">
        <v>8891</v>
      </c>
      <c r="Z113" s="103" t="s">
        <v>685</v>
      </c>
    </row>
    <row r="114" spans="1:26" ht="21.95" customHeight="1" x14ac:dyDescent="0.15">
      <c r="A114" s="94">
        <v>111</v>
      </c>
      <c r="B114" s="95" t="s">
        <v>93</v>
      </c>
      <c r="C114" s="96" t="s">
        <v>139</v>
      </c>
      <c r="D114" s="96" t="s">
        <v>260</v>
      </c>
      <c r="E114" s="97" t="e">
        <f>+VLOOKUP(B114,#REF!,6,)</f>
        <v>#REF!</v>
      </c>
      <c r="F114" s="98">
        <v>8.6999999999999993</v>
      </c>
      <c r="G114" s="98">
        <v>5.25</v>
      </c>
      <c r="H114" s="97" t="e">
        <f>+VLOOKUP($C114,#REF!,21,)</f>
        <v>#REF!</v>
      </c>
      <c r="I114" s="97" t="e">
        <f>+VLOOKUP($C114,#REF!,22,)</f>
        <v>#REF!</v>
      </c>
      <c r="J114" s="97" t="e">
        <f>+VLOOKUP($C114,#REF!,23,)</f>
        <v>#REF!</v>
      </c>
      <c r="K114" s="99">
        <v>1963</v>
      </c>
      <c r="L114" s="99">
        <v>57</v>
      </c>
      <c r="M114" s="100">
        <v>2019</v>
      </c>
      <c r="N114" s="100" t="s">
        <v>214</v>
      </c>
      <c r="O114" s="101"/>
      <c r="P114" s="101"/>
      <c r="Q114" s="101"/>
      <c r="R114" s="101" t="s">
        <v>620</v>
      </c>
      <c r="S114" s="101"/>
      <c r="T114" s="101"/>
      <c r="U114" s="101"/>
      <c r="V114" s="101"/>
      <c r="W114" s="101" t="s">
        <v>620</v>
      </c>
      <c r="X114" s="101"/>
      <c r="Y114" s="101">
        <v>9633</v>
      </c>
      <c r="Z114" s="103" t="s">
        <v>683</v>
      </c>
    </row>
    <row r="115" spans="1:26" ht="21.95" customHeight="1" x14ac:dyDescent="0.15">
      <c r="A115" s="94">
        <v>112</v>
      </c>
      <c r="B115" s="95" t="s">
        <v>173</v>
      </c>
      <c r="C115" s="96" t="s">
        <v>139</v>
      </c>
      <c r="D115" s="96" t="s">
        <v>636</v>
      </c>
      <c r="E115" s="97" t="e">
        <f>+VLOOKUP(B115,#REF!,6,)</f>
        <v>#REF!</v>
      </c>
      <c r="F115" s="98">
        <v>56</v>
      </c>
      <c r="G115" s="98">
        <v>6.2</v>
      </c>
      <c r="H115" s="97" t="e">
        <f>+VLOOKUP($C115,#REF!,21,)</f>
        <v>#REF!</v>
      </c>
      <c r="I115" s="97" t="e">
        <f>+VLOOKUP($C115,#REF!,22,)</f>
        <v>#REF!</v>
      </c>
      <c r="J115" s="97" t="e">
        <f>+VLOOKUP($C115,#REF!,23,)</f>
        <v>#REF!</v>
      </c>
      <c r="K115" s="99">
        <v>1959</v>
      </c>
      <c r="L115" s="99">
        <v>61</v>
      </c>
      <c r="M115" s="100">
        <v>2019</v>
      </c>
      <c r="N115" s="100" t="s">
        <v>214</v>
      </c>
      <c r="O115" s="101"/>
      <c r="P115" s="101"/>
      <c r="Q115" s="101"/>
      <c r="R115" s="101" t="s">
        <v>620</v>
      </c>
      <c r="S115" s="101"/>
      <c r="T115" s="101"/>
      <c r="U115" s="101"/>
      <c r="V115" s="101"/>
      <c r="W115" s="101" t="s">
        <v>620</v>
      </c>
      <c r="X115" s="101"/>
      <c r="Y115" s="101">
        <v>49866</v>
      </c>
      <c r="Z115" s="103" t="s">
        <v>683</v>
      </c>
    </row>
    <row r="116" spans="1:26" ht="21.95" customHeight="1" x14ac:dyDescent="0.15">
      <c r="A116" s="94">
        <v>113</v>
      </c>
      <c r="B116" s="95" t="s">
        <v>197</v>
      </c>
      <c r="C116" s="96" t="s">
        <v>139</v>
      </c>
      <c r="D116" s="96" t="s">
        <v>270</v>
      </c>
      <c r="E116" s="97" t="e">
        <f>+VLOOKUP(B116,#REF!,6,)</f>
        <v>#REF!</v>
      </c>
      <c r="F116" s="98">
        <v>18</v>
      </c>
      <c r="G116" s="98">
        <v>5.2</v>
      </c>
      <c r="H116" s="97" t="e">
        <f>+VLOOKUP($C116,#REF!,21,)</f>
        <v>#REF!</v>
      </c>
      <c r="I116" s="97" t="e">
        <f>+VLOOKUP($C116,#REF!,22,)</f>
        <v>#REF!</v>
      </c>
      <c r="J116" s="97" t="e">
        <f>+VLOOKUP($C116,#REF!,23,)</f>
        <v>#REF!</v>
      </c>
      <c r="K116" s="99">
        <v>1962</v>
      </c>
      <c r="L116" s="99">
        <v>58</v>
      </c>
      <c r="M116" s="100">
        <v>2019</v>
      </c>
      <c r="N116" s="100" t="s">
        <v>214</v>
      </c>
      <c r="O116" s="101"/>
      <c r="P116" s="101"/>
      <c r="Q116" s="101"/>
      <c r="R116" s="101" t="s">
        <v>620</v>
      </c>
      <c r="S116" s="101"/>
      <c r="T116" s="101"/>
      <c r="U116" s="101"/>
      <c r="V116" s="101"/>
      <c r="W116" s="101" t="s">
        <v>620</v>
      </c>
      <c r="X116" s="101"/>
      <c r="Y116" s="101">
        <v>8592</v>
      </c>
      <c r="Z116" s="103" t="s">
        <v>687</v>
      </c>
    </row>
    <row r="117" spans="1:26" ht="21.95" customHeight="1" x14ac:dyDescent="0.15">
      <c r="A117" s="94">
        <v>114</v>
      </c>
      <c r="B117" s="95" t="s">
        <v>75</v>
      </c>
      <c r="C117" s="96" t="s">
        <v>140</v>
      </c>
      <c r="D117" s="96" t="s">
        <v>306</v>
      </c>
      <c r="E117" s="97" t="e">
        <f>+VLOOKUP(B117,#REF!,6,)</f>
        <v>#REF!</v>
      </c>
      <c r="F117" s="98">
        <v>4</v>
      </c>
      <c r="G117" s="98">
        <v>7.5</v>
      </c>
      <c r="H117" s="97" t="e">
        <f>+VLOOKUP($C117,#REF!,21,)</f>
        <v>#REF!</v>
      </c>
      <c r="I117" s="97" t="e">
        <f>+VLOOKUP($C117,#REF!,22,)</f>
        <v>#REF!</v>
      </c>
      <c r="J117" s="97" t="e">
        <f>+VLOOKUP($C117,#REF!,23,)</f>
        <v>#REF!</v>
      </c>
      <c r="K117" s="99">
        <v>1975</v>
      </c>
      <c r="L117" s="99">
        <v>45</v>
      </c>
      <c r="M117" s="100">
        <v>2019</v>
      </c>
      <c r="N117" s="100" t="s">
        <v>214</v>
      </c>
      <c r="O117" s="101"/>
      <c r="P117" s="101"/>
      <c r="Q117" s="101"/>
      <c r="R117" s="101" t="s">
        <v>620</v>
      </c>
      <c r="S117" s="101"/>
      <c r="T117" s="101"/>
      <c r="U117" s="101"/>
      <c r="V117" s="101"/>
      <c r="W117" s="101" t="s">
        <v>620</v>
      </c>
      <c r="X117" s="101"/>
      <c r="Y117" s="101">
        <v>8430</v>
      </c>
      <c r="Z117" s="103" t="s">
        <v>693</v>
      </c>
    </row>
    <row r="118" spans="1:26" ht="21.95" customHeight="1" x14ac:dyDescent="0.15">
      <c r="A118" s="94">
        <v>115</v>
      </c>
      <c r="B118" s="95" t="s">
        <v>58</v>
      </c>
      <c r="C118" s="96" t="s">
        <v>139</v>
      </c>
      <c r="D118" s="96" t="s">
        <v>291</v>
      </c>
      <c r="E118" s="97" t="e">
        <f>+VLOOKUP(B118,#REF!,6,)</f>
        <v>#REF!</v>
      </c>
      <c r="F118" s="98">
        <v>9.8000000000000007</v>
      </c>
      <c r="G118" s="98">
        <v>3.75</v>
      </c>
      <c r="H118" s="97" t="e">
        <f>+VLOOKUP($C118,#REF!,21,)</f>
        <v>#REF!</v>
      </c>
      <c r="I118" s="97" t="e">
        <f>+VLOOKUP($C118,#REF!,22,)</f>
        <v>#REF!</v>
      </c>
      <c r="J118" s="97" t="e">
        <f>+VLOOKUP($C118,#REF!,23,)</f>
        <v>#REF!</v>
      </c>
      <c r="K118" s="99">
        <v>1954</v>
      </c>
      <c r="L118" s="99">
        <v>66</v>
      </c>
      <c r="M118" s="100">
        <v>2019</v>
      </c>
      <c r="N118" s="100" t="s">
        <v>214</v>
      </c>
      <c r="O118" s="101"/>
      <c r="P118" s="101"/>
      <c r="Q118" s="101"/>
      <c r="R118" s="101" t="s">
        <v>620</v>
      </c>
      <c r="S118" s="101"/>
      <c r="T118" s="101"/>
      <c r="U118" s="101"/>
      <c r="V118" s="101"/>
      <c r="W118" s="101" t="s">
        <v>620</v>
      </c>
      <c r="X118" s="101"/>
      <c r="Y118" s="101">
        <v>9091</v>
      </c>
      <c r="Z118" s="103" t="s">
        <v>683</v>
      </c>
    </row>
    <row r="119" spans="1:26" ht="21.95" customHeight="1" x14ac:dyDescent="0.15">
      <c r="A119" s="94">
        <v>116</v>
      </c>
      <c r="B119" s="95" t="s">
        <v>92</v>
      </c>
      <c r="C119" s="96" t="s">
        <v>139</v>
      </c>
      <c r="D119" s="96" t="s">
        <v>318</v>
      </c>
      <c r="E119" s="97" t="e">
        <f>+VLOOKUP(B119,#REF!,6,)</f>
        <v>#REF!</v>
      </c>
      <c r="F119" s="98">
        <v>11.15</v>
      </c>
      <c r="G119" s="98">
        <v>7.76</v>
      </c>
      <c r="H119" s="97" t="e">
        <f>+VLOOKUP($C119,#REF!,21,)</f>
        <v>#REF!</v>
      </c>
      <c r="I119" s="97" t="e">
        <f>+VLOOKUP($C119,#REF!,22,)</f>
        <v>#REF!</v>
      </c>
      <c r="J119" s="97" t="e">
        <f>+VLOOKUP($C119,#REF!,23,)</f>
        <v>#REF!</v>
      </c>
      <c r="K119" s="99">
        <v>1977</v>
      </c>
      <c r="L119" s="99">
        <v>43</v>
      </c>
      <c r="M119" s="100">
        <v>2019</v>
      </c>
      <c r="N119" s="100" t="s">
        <v>214</v>
      </c>
      <c r="O119" s="101"/>
      <c r="P119" s="101"/>
      <c r="Q119" s="101"/>
      <c r="R119" s="101" t="s">
        <v>620</v>
      </c>
      <c r="S119" s="101"/>
      <c r="T119" s="101"/>
      <c r="U119" s="101"/>
      <c r="V119" s="101"/>
      <c r="W119" s="101" t="s">
        <v>620</v>
      </c>
      <c r="X119" s="101"/>
      <c r="Y119" s="101">
        <v>18971</v>
      </c>
      <c r="Z119" s="103" t="s">
        <v>685</v>
      </c>
    </row>
    <row r="120" spans="1:26" ht="21.95" customHeight="1" x14ac:dyDescent="0.15">
      <c r="A120" s="94">
        <v>117</v>
      </c>
      <c r="B120" s="95" t="s">
        <v>106</v>
      </c>
      <c r="C120" s="96" t="s">
        <v>139</v>
      </c>
      <c r="D120" s="96" t="s">
        <v>328</v>
      </c>
      <c r="E120" s="97" t="e">
        <f>+VLOOKUP(B120,#REF!,6,)</f>
        <v>#REF!</v>
      </c>
      <c r="F120" s="98">
        <v>8.35</v>
      </c>
      <c r="G120" s="98">
        <v>6.4</v>
      </c>
      <c r="H120" s="97" t="e">
        <f>+VLOOKUP($C120,#REF!,21,)</f>
        <v>#REF!</v>
      </c>
      <c r="I120" s="97" t="e">
        <f>+VLOOKUP($C120,#REF!,22,)</f>
        <v>#REF!</v>
      </c>
      <c r="J120" s="97" t="e">
        <f>+VLOOKUP($C120,#REF!,23,)</f>
        <v>#REF!</v>
      </c>
      <c r="K120" s="99">
        <v>1963</v>
      </c>
      <c r="L120" s="99">
        <v>57</v>
      </c>
      <c r="M120" s="100">
        <v>2019</v>
      </c>
      <c r="N120" s="100" t="s">
        <v>214</v>
      </c>
      <c r="O120" s="101"/>
      <c r="P120" s="101"/>
      <c r="Q120" s="101"/>
      <c r="R120" s="101" t="s">
        <v>620</v>
      </c>
      <c r="S120" s="101"/>
      <c r="T120" s="101"/>
      <c r="U120" s="101"/>
      <c r="V120" s="101"/>
      <c r="W120" s="101" t="s">
        <v>620</v>
      </c>
      <c r="X120" s="101"/>
      <c r="Y120" s="101">
        <v>9793</v>
      </c>
      <c r="Z120" s="103" t="s">
        <v>683</v>
      </c>
    </row>
    <row r="121" spans="1:26" ht="21.95" customHeight="1" x14ac:dyDescent="0.15">
      <c r="A121" s="94">
        <v>118</v>
      </c>
      <c r="B121" s="95" t="s">
        <v>187</v>
      </c>
      <c r="C121" s="96" t="s">
        <v>141</v>
      </c>
      <c r="D121" s="96" t="s">
        <v>637</v>
      </c>
      <c r="E121" s="97" t="e">
        <f>+VLOOKUP(B121,#REF!,6,)</f>
        <v>#REF!</v>
      </c>
      <c r="F121" s="98">
        <v>64.040000000000006</v>
      </c>
      <c r="G121" s="98">
        <v>9.9</v>
      </c>
      <c r="H121" s="97" t="e">
        <f>+VLOOKUP($C121,#REF!,21,)</f>
        <v>#REF!</v>
      </c>
      <c r="I121" s="97" t="e">
        <f>+VLOOKUP($C121,#REF!,22,)</f>
        <v>#REF!</v>
      </c>
      <c r="J121" s="97" t="e">
        <f>+VLOOKUP($C121,#REF!,23,)</f>
        <v>#REF!</v>
      </c>
      <c r="K121" s="99">
        <v>1986</v>
      </c>
      <c r="L121" s="99">
        <v>34</v>
      </c>
      <c r="M121" s="100">
        <v>2019</v>
      </c>
      <c r="N121" s="100" t="s">
        <v>214</v>
      </c>
      <c r="O121" s="101"/>
      <c r="P121" s="101"/>
      <c r="Q121" s="101"/>
      <c r="R121" s="101" t="s">
        <v>620</v>
      </c>
      <c r="S121" s="101"/>
      <c r="T121" s="101"/>
      <c r="U121" s="101"/>
      <c r="V121" s="101"/>
      <c r="W121" s="101" t="s">
        <v>620</v>
      </c>
      <c r="X121" s="101"/>
      <c r="Y121" s="101">
        <v>45922</v>
      </c>
      <c r="Z121" s="103" t="s">
        <v>681</v>
      </c>
    </row>
    <row r="122" spans="1:26" ht="21.95" customHeight="1" x14ac:dyDescent="0.15">
      <c r="A122" s="94">
        <v>119</v>
      </c>
      <c r="B122" s="95" t="s">
        <v>190</v>
      </c>
      <c r="C122" s="96" t="s">
        <v>139</v>
      </c>
      <c r="D122" s="96" t="s">
        <v>638</v>
      </c>
      <c r="E122" s="97" t="e">
        <f>+VLOOKUP(B122,#REF!,6,)</f>
        <v>#REF!</v>
      </c>
      <c r="F122" s="98">
        <v>22.97</v>
      </c>
      <c r="G122" s="98">
        <v>4.0999999999999996</v>
      </c>
      <c r="H122" s="97" t="e">
        <f>+VLOOKUP($C122,#REF!,21,)</f>
        <v>#REF!</v>
      </c>
      <c r="I122" s="97" t="e">
        <f>+VLOOKUP($C122,#REF!,22,)</f>
        <v>#REF!</v>
      </c>
      <c r="J122" s="97" t="e">
        <f>+VLOOKUP($C122,#REF!,23,)</f>
        <v>#REF!</v>
      </c>
      <c r="K122" s="99">
        <v>1955</v>
      </c>
      <c r="L122" s="99">
        <v>65</v>
      </c>
      <c r="M122" s="100">
        <v>2019</v>
      </c>
      <c r="N122" s="100" t="s">
        <v>214</v>
      </c>
      <c r="O122" s="101"/>
      <c r="P122" s="101"/>
      <c r="Q122" s="101"/>
      <c r="R122" s="101" t="s">
        <v>620</v>
      </c>
      <c r="S122" s="101"/>
      <c r="T122" s="101"/>
      <c r="U122" s="101"/>
      <c r="V122" s="101"/>
      <c r="W122" s="101" t="s">
        <v>620</v>
      </c>
      <c r="X122" s="101"/>
      <c r="Y122" s="101">
        <v>8587</v>
      </c>
      <c r="Z122" s="103" t="s">
        <v>687</v>
      </c>
    </row>
    <row r="123" spans="1:26" ht="21.95" customHeight="1" x14ac:dyDescent="0.15">
      <c r="A123" s="94">
        <v>120</v>
      </c>
      <c r="B123" s="95" t="s">
        <v>118</v>
      </c>
      <c r="C123" s="96" t="s">
        <v>139</v>
      </c>
      <c r="D123" s="96" t="s">
        <v>337</v>
      </c>
      <c r="E123" s="97" t="e">
        <f>+VLOOKUP(B123,#REF!,6,)</f>
        <v>#REF!</v>
      </c>
      <c r="F123" s="98">
        <v>2.65</v>
      </c>
      <c r="G123" s="98">
        <v>2.5</v>
      </c>
      <c r="H123" s="97" t="e">
        <f>+VLOOKUP($C123,#REF!,21,)</f>
        <v>#REF!</v>
      </c>
      <c r="I123" s="97" t="e">
        <f>+VLOOKUP($C123,#REF!,22,)</f>
        <v>#REF!</v>
      </c>
      <c r="J123" s="97" t="e">
        <f>+VLOOKUP($C123,#REF!,23,)</f>
        <v>#REF!</v>
      </c>
      <c r="K123" s="99">
        <v>1975</v>
      </c>
      <c r="L123" s="99">
        <v>45</v>
      </c>
      <c r="M123" s="100">
        <v>2019</v>
      </c>
      <c r="N123" s="100" t="s">
        <v>214</v>
      </c>
      <c r="O123" s="101"/>
      <c r="P123" s="101"/>
      <c r="Q123" s="101"/>
      <c r="R123" s="101" t="s">
        <v>620</v>
      </c>
      <c r="S123" s="101"/>
      <c r="T123" s="101"/>
      <c r="U123" s="101"/>
      <c r="V123" s="101"/>
      <c r="W123" s="101" t="s">
        <v>620</v>
      </c>
      <c r="X123" s="101"/>
      <c r="Y123" s="101">
        <v>7251</v>
      </c>
      <c r="Z123" s="103" t="s">
        <v>708</v>
      </c>
    </row>
    <row r="124" spans="1:26" ht="21.95" customHeight="1" x14ac:dyDescent="0.15">
      <c r="A124" s="94">
        <v>121</v>
      </c>
      <c r="B124" s="95" t="s">
        <v>69</v>
      </c>
      <c r="C124" s="96" t="s">
        <v>140</v>
      </c>
      <c r="D124" s="96" t="s">
        <v>303</v>
      </c>
      <c r="E124" s="97" t="e">
        <f>+VLOOKUP(B124,#REF!,6,)</f>
        <v>#REF!</v>
      </c>
      <c r="F124" s="98">
        <v>5.4</v>
      </c>
      <c r="G124" s="98">
        <v>5.05</v>
      </c>
      <c r="H124" s="97" t="e">
        <f>+VLOOKUP($C124,#REF!,21,)</f>
        <v>#REF!</v>
      </c>
      <c r="I124" s="97" t="e">
        <f>+VLOOKUP($C124,#REF!,22,)</f>
        <v>#REF!</v>
      </c>
      <c r="J124" s="97" t="e">
        <f>+VLOOKUP($C124,#REF!,23,)</f>
        <v>#REF!</v>
      </c>
      <c r="K124" s="99">
        <v>1965</v>
      </c>
      <c r="L124" s="99">
        <v>55</v>
      </c>
      <c r="M124" s="100">
        <v>2019</v>
      </c>
      <c r="N124" s="100" t="s">
        <v>214</v>
      </c>
      <c r="O124" s="101"/>
      <c r="P124" s="101"/>
      <c r="Q124" s="101"/>
      <c r="R124" s="101" t="s">
        <v>620</v>
      </c>
      <c r="S124" s="101"/>
      <c r="T124" s="101"/>
      <c r="U124" s="101"/>
      <c r="V124" s="101"/>
      <c r="W124" s="101" t="s">
        <v>620</v>
      </c>
      <c r="X124" s="101"/>
      <c r="Y124" s="101">
        <v>8022</v>
      </c>
      <c r="Z124" s="103" t="s">
        <v>711</v>
      </c>
    </row>
    <row r="125" spans="1:26" ht="21.95" customHeight="1" x14ac:dyDescent="0.15">
      <c r="A125" s="94">
        <v>122</v>
      </c>
      <c r="B125" s="95" t="s">
        <v>181</v>
      </c>
      <c r="C125" s="96" t="s">
        <v>139</v>
      </c>
      <c r="D125" s="96" t="s">
        <v>253</v>
      </c>
      <c r="E125" s="97" t="e">
        <f>+VLOOKUP(B125,#REF!,6,)</f>
        <v>#REF!</v>
      </c>
      <c r="F125" s="98">
        <v>6.9</v>
      </c>
      <c r="G125" s="98">
        <v>4.5</v>
      </c>
      <c r="H125" s="97" t="e">
        <f>+VLOOKUP($C125,#REF!,21,)</f>
        <v>#REF!</v>
      </c>
      <c r="I125" s="97" t="e">
        <f>+VLOOKUP($C125,#REF!,22,)</f>
        <v>#REF!</v>
      </c>
      <c r="J125" s="97" t="e">
        <f>+VLOOKUP($C125,#REF!,23,)</f>
        <v>#REF!</v>
      </c>
      <c r="K125" s="99">
        <v>1950</v>
      </c>
      <c r="L125" s="99">
        <v>70</v>
      </c>
      <c r="M125" s="100">
        <v>2019</v>
      </c>
      <c r="N125" s="100" t="s">
        <v>214</v>
      </c>
      <c r="O125" s="101"/>
      <c r="P125" s="101"/>
      <c r="Q125" s="101"/>
      <c r="R125" s="101" t="s">
        <v>620</v>
      </c>
      <c r="S125" s="101"/>
      <c r="T125" s="101"/>
      <c r="U125" s="101"/>
      <c r="V125" s="101"/>
      <c r="W125" s="101" t="s">
        <v>620</v>
      </c>
      <c r="X125" s="101"/>
      <c r="Y125" s="101">
        <v>9077</v>
      </c>
      <c r="Z125" s="103" t="s">
        <v>681</v>
      </c>
    </row>
    <row r="126" spans="1:26" ht="21.95" customHeight="1" x14ac:dyDescent="0.15">
      <c r="A126" s="94">
        <v>123</v>
      </c>
      <c r="B126" s="95" t="s">
        <v>62</v>
      </c>
      <c r="C126" s="96" t="s">
        <v>139</v>
      </c>
      <c r="D126" s="96" t="s">
        <v>357</v>
      </c>
      <c r="E126" s="97" t="e">
        <f>+VLOOKUP(B126,#REF!,6,)</f>
        <v>#REF!</v>
      </c>
      <c r="F126" s="98">
        <v>18.5</v>
      </c>
      <c r="G126" s="98">
        <v>6.3</v>
      </c>
      <c r="H126" s="97" t="e">
        <f>+VLOOKUP($C126,#REF!,21,)</f>
        <v>#REF!</v>
      </c>
      <c r="I126" s="97" t="e">
        <f>+VLOOKUP($C126,#REF!,22,)</f>
        <v>#REF!</v>
      </c>
      <c r="J126" s="97" t="e">
        <f>+VLOOKUP($C126,#REF!,23,)</f>
        <v>#REF!</v>
      </c>
      <c r="K126" s="99">
        <v>1970</v>
      </c>
      <c r="L126" s="99">
        <v>50</v>
      </c>
      <c r="M126" s="100">
        <v>2019</v>
      </c>
      <c r="N126" s="100" t="s">
        <v>214</v>
      </c>
      <c r="O126" s="101"/>
      <c r="P126" s="101"/>
      <c r="Q126" s="101"/>
      <c r="R126" s="101" t="s">
        <v>620</v>
      </c>
      <c r="S126" s="101"/>
      <c r="T126" s="101"/>
      <c r="U126" s="101"/>
      <c r="V126" s="101"/>
      <c r="W126" s="101" t="s">
        <v>620</v>
      </c>
      <c r="X126" s="101"/>
      <c r="Y126" s="101">
        <v>19775</v>
      </c>
      <c r="Z126" s="103" t="s">
        <v>691</v>
      </c>
    </row>
    <row r="127" spans="1:26" ht="21.95" customHeight="1" x14ac:dyDescent="0.15">
      <c r="A127" s="94">
        <v>124</v>
      </c>
      <c r="B127" s="95" t="s">
        <v>188</v>
      </c>
      <c r="C127" s="96" t="s">
        <v>139</v>
      </c>
      <c r="D127" s="96" t="s">
        <v>639</v>
      </c>
      <c r="E127" s="97" t="e">
        <f>+VLOOKUP(B127,#REF!,6,)</f>
        <v>#REF!</v>
      </c>
      <c r="F127" s="98">
        <v>31.5</v>
      </c>
      <c r="G127" s="98">
        <v>5.55</v>
      </c>
      <c r="H127" s="97" t="e">
        <f>+VLOOKUP($C127,#REF!,21,)</f>
        <v>#REF!</v>
      </c>
      <c r="I127" s="97" t="e">
        <f>+VLOOKUP($C127,#REF!,22,)</f>
        <v>#REF!</v>
      </c>
      <c r="J127" s="97" t="e">
        <f>+VLOOKUP($C127,#REF!,23,)</f>
        <v>#REF!</v>
      </c>
      <c r="K127" s="99">
        <v>1973</v>
      </c>
      <c r="L127" s="99">
        <v>47</v>
      </c>
      <c r="M127" s="100">
        <v>2019</v>
      </c>
      <c r="N127" s="100" t="s">
        <v>214</v>
      </c>
      <c r="O127" s="101"/>
      <c r="P127" s="101"/>
      <c r="Q127" s="101"/>
      <c r="R127" s="101" t="s">
        <v>620</v>
      </c>
      <c r="S127" s="101"/>
      <c r="T127" s="101"/>
      <c r="U127" s="101"/>
      <c r="V127" s="101"/>
      <c r="W127" s="101" t="s">
        <v>620</v>
      </c>
      <c r="X127" s="101"/>
      <c r="Y127" s="101">
        <v>12297</v>
      </c>
      <c r="Z127" s="103" t="s">
        <v>683</v>
      </c>
    </row>
    <row r="128" spans="1:26" ht="21.95" customHeight="1" x14ac:dyDescent="0.15">
      <c r="A128" s="94">
        <v>125</v>
      </c>
      <c r="B128" s="95" t="s">
        <v>185</v>
      </c>
      <c r="C128" s="96" t="s">
        <v>139</v>
      </c>
      <c r="D128" s="96" t="s">
        <v>640</v>
      </c>
      <c r="E128" s="97" t="e">
        <f>+VLOOKUP(B128,#REF!,6,)</f>
        <v>#REF!</v>
      </c>
      <c r="F128" s="98">
        <v>21.95</v>
      </c>
      <c r="G128" s="98">
        <v>5.25</v>
      </c>
      <c r="H128" s="97" t="e">
        <f>+VLOOKUP($C128,#REF!,21,)</f>
        <v>#REF!</v>
      </c>
      <c r="I128" s="97" t="e">
        <f>+VLOOKUP($C128,#REF!,22,)</f>
        <v>#REF!</v>
      </c>
      <c r="J128" s="97" t="e">
        <f>+VLOOKUP($C128,#REF!,23,)</f>
        <v>#REF!</v>
      </c>
      <c r="K128" s="99">
        <v>1963</v>
      </c>
      <c r="L128" s="99">
        <v>57</v>
      </c>
      <c r="M128" s="100">
        <v>2019</v>
      </c>
      <c r="N128" s="100" t="s">
        <v>214</v>
      </c>
      <c r="O128" s="101"/>
      <c r="P128" s="101"/>
      <c r="Q128" s="101"/>
      <c r="R128" s="101" t="s">
        <v>620</v>
      </c>
      <c r="S128" s="101"/>
      <c r="T128" s="101"/>
      <c r="U128" s="101"/>
      <c r="V128" s="101"/>
      <c r="W128" s="101" t="s">
        <v>620</v>
      </c>
      <c r="X128" s="101"/>
      <c r="Y128" s="101">
        <v>9158</v>
      </c>
      <c r="Z128" s="103" t="s">
        <v>712</v>
      </c>
    </row>
    <row r="129" spans="1:26" ht="21.95" customHeight="1" x14ac:dyDescent="0.15">
      <c r="A129" s="94">
        <v>126</v>
      </c>
      <c r="B129" s="95" t="s">
        <v>17</v>
      </c>
      <c r="C129" s="96" t="s">
        <v>141</v>
      </c>
      <c r="D129" s="96" t="s">
        <v>353</v>
      </c>
      <c r="E129" s="97" t="e">
        <f>+VLOOKUP(B129,#REF!,6,)</f>
        <v>#REF!</v>
      </c>
      <c r="F129" s="98">
        <v>35.75</v>
      </c>
      <c r="G129" s="98">
        <v>2.5</v>
      </c>
      <c r="H129" s="97" t="e">
        <f>+VLOOKUP($C129,#REF!,21,)</f>
        <v>#REF!</v>
      </c>
      <c r="I129" s="97" t="e">
        <f>+VLOOKUP($C129,#REF!,22,)</f>
        <v>#REF!</v>
      </c>
      <c r="J129" s="97" t="e">
        <f>+VLOOKUP($C129,#REF!,23,)</f>
        <v>#REF!</v>
      </c>
      <c r="K129" s="99">
        <v>1994</v>
      </c>
      <c r="L129" s="99">
        <v>26</v>
      </c>
      <c r="M129" s="100">
        <v>2019</v>
      </c>
      <c r="N129" s="100" t="s">
        <v>214</v>
      </c>
      <c r="O129" s="101"/>
      <c r="P129" s="101"/>
      <c r="Q129" s="101"/>
      <c r="R129" s="101" t="s">
        <v>620</v>
      </c>
      <c r="S129" s="101"/>
      <c r="T129" s="101"/>
      <c r="U129" s="101"/>
      <c r="V129" s="101"/>
      <c r="W129" s="101" t="s">
        <v>620</v>
      </c>
      <c r="X129" s="101"/>
      <c r="Y129" s="101">
        <v>11647</v>
      </c>
      <c r="Z129" s="103" t="s">
        <v>708</v>
      </c>
    </row>
    <row r="130" spans="1:26" ht="21.95" customHeight="1" x14ac:dyDescent="0.15">
      <c r="A130" s="94">
        <v>127</v>
      </c>
      <c r="B130" s="95" t="s">
        <v>116</v>
      </c>
      <c r="C130" s="96" t="s">
        <v>139</v>
      </c>
      <c r="D130" s="96" t="s">
        <v>352</v>
      </c>
      <c r="E130" s="97" t="e">
        <f>+VLOOKUP(B130,#REF!,6,)</f>
        <v>#REF!</v>
      </c>
      <c r="F130" s="98">
        <v>16.3</v>
      </c>
      <c r="G130" s="98">
        <v>17</v>
      </c>
      <c r="H130" s="97" t="e">
        <f>+VLOOKUP($C130,#REF!,21,)</f>
        <v>#REF!</v>
      </c>
      <c r="I130" s="97" t="e">
        <f>+VLOOKUP($C130,#REF!,22,)</f>
        <v>#REF!</v>
      </c>
      <c r="J130" s="97" t="e">
        <f>+VLOOKUP($C130,#REF!,23,)</f>
        <v>#REF!</v>
      </c>
      <c r="K130" s="99">
        <v>1965</v>
      </c>
      <c r="L130" s="99">
        <v>55</v>
      </c>
      <c r="M130" s="100">
        <v>2019</v>
      </c>
      <c r="N130" s="100" t="s">
        <v>214</v>
      </c>
      <c r="O130" s="101"/>
      <c r="P130" s="101"/>
      <c r="Q130" s="101"/>
      <c r="R130" s="101" t="s">
        <v>620</v>
      </c>
      <c r="S130" s="101"/>
      <c r="T130" s="101"/>
      <c r="U130" s="101"/>
      <c r="V130" s="101"/>
      <c r="W130" s="101" t="s">
        <v>620</v>
      </c>
      <c r="X130" s="101"/>
      <c r="Y130" s="101">
        <v>36148</v>
      </c>
      <c r="Z130" s="103" t="s">
        <v>713</v>
      </c>
    </row>
    <row r="131" spans="1:26" ht="21.95" customHeight="1" x14ac:dyDescent="0.15">
      <c r="A131" s="94">
        <v>128</v>
      </c>
      <c r="B131" s="95" t="s">
        <v>138</v>
      </c>
      <c r="C131" s="96" t="s">
        <v>139</v>
      </c>
      <c r="D131" s="96" t="s">
        <v>350</v>
      </c>
      <c r="E131" s="97" t="e">
        <f>+VLOOKUP(B131,#REF!,6,)</f>
        <v>#REF!</v>
      </c>
      <c r="F131" s="98">
        <v>5</v>
      </c>
      <c r="G131" s="98">
        <v>7.1</v>
      </c>
      <c r="H131" s="97" t="e">
        <f>+VLOOKUP($C131,#REF!,21,)</f>
        <v>#REF!</v>
      </c>
      <c r="I131" s="97" t="e">
        <f>+VLOOKUP($C131,#REF!,22,)</f>
        <v>#REF!</v>
      </c>
      <c r="J131" s="97" t="e">
        <f>+VLOOKUP($C131,#REF!,23,)</f>
        <v>#REF!</v>
      </c>
      <c r="K131" s="99">
        <v>1970</v>
      </c>
      <c r="L131" s="99">
        <v>50</v>
      </c>
      <c r="M131" s="100">
        <v>2019</v>
      </c>
      <c r="N131" s="100" t="s">
        <v>214</v>
      </c>
      <c r="O131" s="101"/>
      <c r="P131" s="101"/>
      <c r="Q131" s="101"/>
      <c r="R131" s="101" t="s">
        <v>620</v>
      </c>
      <c r="S131" s="101"/>
      <c r="T131" s="101"/>
      <c r="U131" s="101"/>
      <c r="V131" s="101"/>
      <c r="W131" s="101" t="s">
        <v>620</v>
      </c>
      <c r="X131" s="101"/>
      <c r="Y131" s="101">
        <v>9509</v>
      </c>
      <c r="Z131" s="103" t="s">
        <v>691</v>
      </c>
    </row>
    <row r="132" spans="1:26" ht="21.95" customHeight="1" x14ac:dyDescent="0.15">
      <c r="A132" s="94">
        <v>129</v>
      </c>
      <c r="B132" s="95" t="s">
        <v>56</v>
      </c>
      <c r="C132" s="96" t="s">
        <v>139</v>
      </c>
      <c r="D132" s="96" t="s">
        <v>289</v>
      </c>
      <c r="E132" s="97" t="e">
        <f>+VLOOKUP(B132,#REF!,6,)</f>
        <v>#REF!</v>
      </c>
      <c r="F132" s="98">
        <v>5.15</v>
      </c>
      <c r="G132" s="98">
        <v>7.1</v>
      </c>
      <c r="H132" s="97" t="e">
        <f>+VLOOKUP($C132,#REF!,21,)</f>
        <v>#REF!</v>
      </c>
      <c r="I132" s="97" t="e">
        <f>+VLOOKUP($C132,#REF!,22,)</f>
        <v>#REF!</v>
      </c>
      <c r="J132" s="97" t="e">
        <f>+VLOOKUP($C132,#REF!,23,)</f>
        <v>#REF!</v>
      </c>
      <c r="K132" s="99">
        <v>1994</v>
      </c>
      <c r="L132" s="99">
        <v>26</v>
      </c>
      <c r="M132" s="100">
        <v>2019</v>
      </c>
      <c r="N132" s="100" t="s">
        <v>214</v>
      </c>
      <c r="O132" s="101"/>
      <c r="P132" s="101"/>
      <c r="Q132" s="101"/>
      <c r="R132" s="101" t="s">
        <v>620</v>
      </c>
      <c r="S132" s="101"/>
      <c r="T132" s="101"/>
      <c r="U132" s="101"/>
      <c r="V132" s="101"/>
      <c r="W132" s="101" t="s">
        <v>620</v>
      </c>
      <c r="X132" s="101"/>
      <c r="Y132" s="101">
        <v>8943</v>
      </c>
      <c r="Z132" s="103" t="s">
        <v>708</v>
      </c>
    </row>
    <row r="133" spans="1:26" ht="21.95" customHeight="1" x14ac:dyDescent="0.15">
      <c r="A133" s="94">
        <v>130</v>
      </c>
      <c r="B133" s="95" t="s">
        <v>64</v>
      </c>
      <c r="C133" s="96" t="s">
        <v>139</v>
      </c>
      <c r="D133" s="96" t="s">
        <v>299</v>
      </c>
      <c r="E133" s="97" t="e">
        <f>+VLOOKUP(B133,#REF!,6,)</f>
        <v>#REF!</v>
      </c>
      <c r="F133" s="98">
        <v>10.1</v>
      </c>
      <c r="G133" s="98">
        <v>4.1100000000000003</v>
      </c>
      <c r="H133" s="97" t="e">
        <f>+VLOOKUP($C133,#REF!,21,)</f>
        <v>#REF!</v>
      </c>
      <c r="I133" s="97" t="e">
        <f>+VLOOKUP($C133,#REF!,22,)</f>
        <v>#REF!</v>
      </c>
      <c r="J133" s="97" t="e">
        <f>+VLOOKUP($C133,#REF!,23,)</f>
        <v>#REF!</v>
      </c>
      <c r="K133" s="99">
        <v>1959</v>
      </c>
      <c r="L133" s="99">
        <v>61</v>
      </c>
      <c r="M133" s="100">
        <v>2019</v>
      </c>
      <c r="N133" s="100" t="s">
        <v>214</v>
      </c>
      <c r="O133" s="101"/>
      <c r="P133" s="101"/>
      <c r="Q133" s="101"/>
      <c r="R133" s="101" t="s">
        <v>620</v>
      </c>
      <c r="S133" s="101"/>
      <c r="T133" s="101"/>
      <c r="U133" s="101"/>
      <c r="V133" s="101"/>
      <c r="W133" s="101" t="s">
        <v>620</v>
      </c>
      <c r="X133" s="101"/>
      <c r="Y133" s="101">
        <v>8269</v>
      </c>
      <c r="Z133" s="103" t="s">
        <v>707</v>
      </c>
    </row>
    <row r="134" spans="1:26" ht="21.95" customHeight="1" x14ac:dyDescent="0.15">
      <c r="A134" s="94">
        <v>131</v>
      </c>
      <c r="B134" s="95" t="s">
        <v>86</v>
      </c>
      <c r="C134" s="96" t="s">
        <v>139</v>
      </c>
      <c r="D134" s="96" t="s">
        <v>314</v>
      </c>
      <c r="E134" s="97" t="e">
        <f>+VLOOKUP(B134,#REF!,6,)</f>
        <v>#REF!</v>
      </c>
      <c r="F134" s="98">
        <v>10.7</v>
      </c>
      <c r="G134" s="98">
        <v>5.15</v>
      </c>
      <c r="H134" s="97" t="e">
        <f>+VLOOKUP($C134,#REF!,21,)</f>
        <v>#REF!</v>
      </c>
      <c r="I134" s="97" t="e">
        <f>+VLOOKUP($C134,#REF!,22,)</f>
        <v>#REF!</v>
      </c>
      <c r="J134" s="97" t="e">
        <f>+VLOOKUP($C134,#REF!,23,)</f>
        <v>#REF!</v>
      </c>
      <c r="K134" s="99">
        <v>1977</v>
      </c>
      <c r="L134" s="99">
        <v>43</v>
      </c>
      <c r="M134" s="100">
        <v>2019</v>
      </c>
      <c r="N134" s="100" t="s">
        <v>214</v>
      </c>
      <c r="O134" s="101"/>
      <c r="P134" s="101"/>
      <c r="Q134" s="101"/>
      <c r="R134" s="101" t="s">
        <v>620</v>
      </c>
      <c r="S134" s="101"/>
      <c r="T134" s="101"/>
      <c r="U134" s="101"/>
      <c r="V134" s="101"/>
      <c r="W134" s="101" t="s">
        <v>620</v>
      </c>
      <c r="X134" s="101"/>
      <c r="Y134" s="101">
        <v>9889</v>
      </c>
      <c r="Z134" s="103" t="s">
        <v>708</v>
      </c>
    </row>
    <row r="135" spans="1:26" ht="21.95" customHeight="1" x14ac:dyDescent="0.15">
      <c r="A135" s="94">
        <v>132</v>
      </c>
      <c r="B135" s="95" t="s">
        <v>124</v>
      </c>
      <c r="C135" s="96" t="s">
        <v>139</v>
      </c>
      <c r="D135" s="96" t="s">
        <v>340</v>
      </c>
      <c r="E135" s="97" t="e">
        <f>+VLOOKUP(B135,#REF!,6,)</f>
        <v>#REF!</v>
      </c>
      <c r="F135" s="98">
        <v>3.3</v>
      </c>
      <c r="G135" s="98">
        <v>3.9</v>
      </c>
      <c r="H135" s="97" t="e">
        <f>+VLOOKUP($C135,#REF!,21,)</f>
        <v>#REF!</v>
      </c>
      <c r="I135" s="97" t="e">
        <f>+VLOOKUP($C135,#REF!,22,)</f>
        <v>#REF!</v>
      </c>
      <c r="J135" s="97" t="e">
        <f>+VLOOKUP($C135,#REF!,23,)</f>
        <v>#REF!</v>
      </c>
      <c r="K135" s="99">
        <v>1960</v>
      </c>
      <c r="L135" s="99">
        <v>60</v>
      </c>
      <c r="M135" s="100">
        <v>2019</v>
      </c>
      <c r="N135" s="100" t="s">
        <v>214</v>
      </c>
      <c r="O135" s="101"/>
      <c r="P135" s="101"/>
      <c r="Q135" s="101"/>
      <c r="R135" s="101" t="s">
        <v>620</v>
      </c>
      <c r="S135" s="101"/>
      <c r="T135" s="101"/>
      <c r="U135" s="101"/>
      <c r="V135" s="101"/>
      <c r="W135" s="101" t="s">
        <v>620</v>
      </c>
      <c r="X135" s="101"/>
      <c r="Y135" s="101">
        <v>7838</v>
      </c>
      <c r="Z135" s="103" t="s">
        <v>693</v>
      </c>
    </row>
    <row r="136" spans="1:26" ht="21.95" customHeight="1" x14ac:dyDescent="0.15">
      <c r="A136" s="94">
        <v>133</v>
      </c>
      <c r="B136" s="95" t="s">
        <v>125</v>
      </c>
      <c r="C136" s="96" t="s">
        <v>139</v>
      </c>
      <c r="D136" s="96" t="s">
        <v>305</v>
      </c>
      <c r="E136" s="97" t="e">
        <f>+VLOOKUP(B136,#REF!,6,)</f>
        <v>#REF!</v>
      </c>
      <c r="F136" s="98">
        <v>7.4</v>
      </c>
      <c r="G136" s="98">
        <v>5.55</v>
      </c>
      <c r="H136" s="97" t="e">
        <f>+VLOOKUP($C136,#REF!,21,)</f>
        <v>#REF!</v>
      </c>
      <c r="I136" s="97" t="e">
        <f>+VLOOKUP($C136,#REF!,22,)</f>
        <v>#REF!</v>
      </c>
      <c r="J136" s="97" t="e">
        <f>+VLOOKUP($C136,#REF!,23,)</f>
        <v>#REF!</v>
      </c>
      <c r="K136" s="99">
        <v>1959</v>
      </c>
      <c r="L136" s="99">
        <v>61</v>
      </c>
      <c r="M136" s="100">
        <v>2019</v>
      </c>
      <c r="N136" s="100" t="s">
        <v>214</v>
      </c>
      <c r="O136" s="101"/>
      <c r="P136" s="101"/>
      <c r="Q136" s="101"/>
      <c r="R136" s="101" t="s">
        <v>620</v>
      </c>
      <c r="S136" s="101"/>
      <c r="T136" s="101"/>
      <c r="U136" s="101"/>
      <c r="V136" s="101"/>
      <c r="W136" s="101" t="s">
        <v>620</v>
      </c>
      <c r="X136" s="101"/>
      <c r="Y136" s="101">
        <v>10056</v>
      </c>
      <c r="Z136" s="103" t="s">
        <v>683</v>
      </c>
    </row>
    <row r="137" spans="1:26" ht="21.95" customHeight="1" x14ac:dyDescent="0.15">
      <c r="A137" s="94">
        <v>134</v>
      </c>
      <c r="B137" s="95" t="s">
        <v>2</v>
      </c>
      <c r="C137" s="96" t="s">
        <v>139</v>
      </c>
      <c r="D137" s="96" t="s">
        <v>252</v>
      </c>
      <c r="E137" s="97" t="e">
        <f>+VLOOKUP(B137,#REF!,6,)</f>
        <v>#REF!</v>
      </c>
      <c r="F137" s="98">
        <v>4.95</v>
      </c>
      <c r="G137" s="98">
        <v>10.1</v>
      </c>
      <c r="H137" s="97" t="e">
        <f>+VLOOKUP($C137,#REF!,21,)</f>
        <v>#REF!</v>
      </c>
      <c r="I137" s="97" t="e">
        <f>+VLOOKUP($C137,#REF!,22,)</f>
        <v>#REF!</v>
      </c>
      <c r="J137" s="97" t="e">
        <f>+VLOOKUP($C137,#REF!,23,)</f>
        <v>#REF!</v>
      </c>
      <c r="K137" s="99">
        <v>1980</v>
      </c>
      <c r="L137" s="99">
        <v>40</v>
      </c>
      <c r="M137" s="100">
        <v>2019</v>
      </c>
      <c r="N137" s="100" t="s">
        <v>214</v>
      </c>
      <c r="O137" s="101"/>
      <c r="P137" s="101"/>
      <c r="Q137" s="101"/>
      <c r="R137" s="101" t="s">
        <v>620</v>
      </c>
      <c r="S137" s="101"/>
      <c r="T137" s="101"/>
      <c r="U137" s="101"/>
      <c r="V137" s="101"/>
      <c r="W137" s="101" t="s">
        <v>620</v>
      </c>
      <c r="X137" s="101"/>
      <c r="Y137" s="101">
        <v>10046</v>
      </c>
      <c r="Z137" s="103" t="s">
        <v>708</v>
      </c>
    </row>
    <row r="138" spans="1:26" ht="21.95" customHeight="1" x14ac:dyDescent="0.15">
      <c r="A138" s="94">
        <v>135</v>
      </c>
      <c r="B138" s="95" t="s">
        <v>39</v>
      </c>
      <c r="C138" s="96" t="s">
        <v>139</v>
      </c>
      <c r="D138" s="96" t="s">
        <v>281</v>
      </c>
      <c r="E138" s="97" t="e">
        <f>+VLOOKUP(B138,#REF!,6,)</f>
        <v>#REF!</v>
      </c>
      <c r="F138" s="98">
        <v>2.5</v>
      </c>
      <c r="G138" s="98">
        <v>4.8</v>
      </c>
      <c r="H138" s="97" t="e">
        <f>+VLOOKUP($C138,#REF!,21,)</f>
        <v>#REF!</v>
      </c>
      <c r="I138" s="97" t="e">
        <f>+VLOOKUP($C138,#REF!,22,)</f>
        <v>#REF!</v>
      </c>
      <c r="J138" s="97" t="e">
        <f>+VLOOKUP($C138,#REF!,23,)</f>
        <v>#REF!</v>
      </c>
      <c r="K138" s="99">
        <v>1990</v>
      </c>
      <c r="L138" s="99">
        <v>30</v>
      </c>
      <c r="M138" s="100">
        <v>2019</v>
      </c>
      <c r="N138" s="100" t="s">
        <v>214</v>
      </c>
      <c r="O138" s="101"/>
      <c r="P138" s="101"/>
      <c r="Q138" s="101"/>
      <c r="R138" s="101" t="s">
        <v>620</v>
      </c>
      <c r="S138" s="101"/>
      <c r="T138" s="101"/>
      <c r="U138" s="101"/>
      <c r="V138" s="101"/>
      <c r="W138" s="101" t="s">
        <v>620</v>
      </c>
      <c r="X138" s="101"/>
      <c r="Y138" s="101">
        <v>8051</v>
      </c>
      <c r="Z138" s="103" t="s">
        <v>714</v>
      </c>
    </row>
    <row r="139" spans="1:26" ht="21.95" customHeight="1" x14ac:dyDescent="0.15">
      <c r="A139" s="94">
        <v>136</v>
      </c>
      <c r="B139" s="95" t="s">
        <v>9</v>
      </c>
      <c r="C139" s="96" t="s">
        <v>139</v>
      </c>
      <c r="D139" s="96" t="s">
        <v>257</v>
      </c>
      <c r="E139" s="97" t="e">
        <f>+VLOOKUP(B139,#REF!,6,)</f>
        <v>#REF!</v>
      </c>
      <c r="F139" s="98">
        <v>4</v>
      </c>
      <c r="G139" s="98">
        <v>6.5</v>
      </c>
      <c r="H139" s="97" t="e">
        <f>+VLOOKUP($C139,#REF!,21,)</f>
        <v>#REF!</v>
      </c>
      <c r="I139" s="97" t="e">
        <f>+VLOOKUP($C139,#REF!,22,)</f>
        <v>#REF!</v>
      </c>
      <c r="J139" s="97" t="e">
        <f>+VLOOKUP($C139,#REF!,23,)</f>
        <v>#REF!</v>
      </c>
      <c r="K139" s="99">
        <v>1940</v>
      </c>
      <c r="L139" s="99">
        <v>80</v>
      </c>
      <c r="M139" s="100">
        <v>2019</v>
      </c>
      <c r="N139" s="100" t="s">
        <v>214</v>
      </c>
      <c r="O139" s="101"/>
      <c r="P139" s="101"/>
      <c r="Q139" s="101"/>
      <c r="R139" s="101" t="s">
        <v>620</v>
      </c>
      <c r="S139" s="101"/>
      <c r="T139" s="101"/>
      <c r="U139" s="101"/>
      <c r="V139" s="101"/>
      <c r="W139" s="101" t="s">
        <v>620</v>
      </c>
      <c r="X139" s="101"/>
      <c r="Y139" s="101">
        <v>7210</v>
      </c>
      <c r="Z139" s="103" t="s">
        <v>709</v>
      </c>
    </row>
    <row r="140" spans="1:26" ht="21.95" customHeight="1" x14ac:dyDescent="0.15">
      <c r="A140" s="94">
        <v>137</v>
      </c>
      <c r="B140" s="95" t="s">
        <v>90</v>
      </c>
      <c r="C140" s="96" t="s">
        <v>139</v>
      </c>
      <c r="D140" s="96" t="s">
        <v>366</v>
      </c>
      <c r="E140" s="97" t="e">
        <f>+VLOOKUP(B140,#REF!,6,)</f>
        <v>#REF!</v>
      </c>
      <c r="F140" s="98">
        <v>34.299999999999997</v>
      </c>
      <c r="G140" s="98">
        <v>6.3</v>
      </c>
      <c r="H140" s="97" t="e">
        <f>+VLOOKUP($C140,#REF!,21,)</f>
        <v>#REF!</v>
      </c>
      <c r="I140" s="97" t="e">
        <f>+VLOOKUP($C140,#REF!,22,)</f>
        <v>#REF!</v>
      </c>
      <c r="J140" s="97" t="e">
        <f>+VLOOKUP($C140,#REF!,23,)</f>
        <v>#REF!</v>
      </c>
      <c r="K140" s="99">
        <v>1994</v>
      </c>
      <c r="L140" s="99">
        <v>26</v>
      </c>
      <c r="M140" s="100">
        <v>2019</v>
      </c>
      <c r="N140" s="100" t="s">
        <v>214</v>
      </c>
      <c r="O140" s="101"/>
      <c r="P140" s="101"/>
      <c r="Q140" s="101"/>
      <c r="R140" s="101" t="s">
        <v>620</v>
      </c>
      <c r="S140" s="101"/>
      <c r="T140" s="101"/>
      <c r="U140" s="101"/>
      <c r="V140" s="101"/>
      <c r="W140" s="101" t="s">
        <v>620</v>
      </c>
      <c r="X140" s="101"/>
      <c r="Y140" s="101">
        <v>22628</v>
      </c>
      <c r="Z140" s="103" t="s">
        <v>713</v>
      </c>
    </row>
    <row r="141" spans="1:26" ht="21.95" customHeight="1" x14ac:dyDescent="0.15">
      <c r="A141" s="94">
        <v>138</v>
      </c>
      <c r="B141" s="95" t="s">
        <v>15</v>
      </c>
      <c r="C141" s="96" t="s">
        <v>139</v>
      </c>
      <c r="D141" s="96" t="s">
        <v>263</v>
      </c>
      <c r="E141" s="97" t="e">
        <f>+VLOOKUP(B141,#REF!,6,)</f>
        <v>#REF!</v>
      </c>
      <c r="F141" s="98">
        <v>3.6</v>
      </c>
      <c r="G141" s="98">
        <v>2.6</v>
      </c>
      <c r="H141" s="97" t="e">
        <f>+VLOOKUP($C141,#REF!,21,)</f>
        <v>#REF!</v>
      </c>
      <c r="I141" s="97" t="e">
        <f>+VLOOKUP($C141,#REF!,22,)</f>
        <v>#REF!</v>
      </c>
      <c r="J141" s="97" t="e">
        <f>+VLOOKUP($C141,#REF!,23,)</f>
        <v>#REF!</v>
      </c>
      <c r="K141" s="99">
        <v>1975</v>
      </c>
      <c r="L141" s="99">
        <v>45</v>
      </c>
      <c r="M141" s="100">
        <v>2019</v>
      </c>
      <c r="N141" s="100" t="s">
        <v>214</v>
      </c>
      <c r="O141" s="101"/>
      <c r="P141" s="101"/>
      <c r="Q141" s="101"/>
      <c r="R141" s="101" t="s">
        <v>620</v>
      </c>
      <c r="S141" s="101"/>
      <c r="T141" s="101"/>
      <c r="U141" s="101"/>
      <c r="V141" s="101"/>
      <c r="W141" s="101" t="s">
        <v>620</v>
      </c>
      <c r="X141" s="101"/>
      <c r="Y141" s="101">
        <v>7227</v>
      </c>
      <c r="Z141" s="103" t="s">
        <v>708</v>
      </c>
    </row>
    <row r="142" spans="1:26" ht="21.95" customHeight="1" x14ac:dyDescent="0.15">
      <c r="A142" s="94">
        <v>139</v>
      </c>
      <c r="B142" s="95" t="s">
        <v>21</v>
      </c>
      <c r="C142" s="96" t="s">
        <v>139</v>
      </c>
      <c r="D142" s="96" t="s">
        <v>266</v>
      </c>
      <c r="E142" s="97" t="e">
        <f>+VLOOKUP(B142,#REF!,6,)</f>
        <v>#REF!</v>
      </c>
      <c r="F142" s="98">
        <v>5.3</v>
      </c>
      <c r="G142" s="98">
        <v>3.9</v>
      </c>
      <c r="H142" s="97" t="e">
        <f>+VLOOKUP($C142,#REF!,21,)</f>
        <v>#REF!</v>
      </c>
      <c r="I142" s="97" t="e">
        <f>+VLOOKUP($C142,#REF!,22,)</f>
        <v>#REF!</v>
      </c>
      <c r="J142" s="97" t="e">
        <f>+VLOOKUP($C142,#REF!,23,)</f>
        <v>#REF!</v>
      </c>
      <c r="K142" s="99">
        <v>1970</v>
      </c>
      <c r="L142" s="99">
        <v>50</v>
      </c>
      <c r="M142" s="100">
        <v>2019</v>
      </c>
      <c r="N142" s="100" t="s">
        <v>214</v>
      </c>
      <c r="O142" s="101"/>
      <c r="P142" s="101"/>
      <c r="Q142" s="101"/>
      <c r="R142" s="101" t="s">
        <v>620</v>
      </c>
      <c r="S142" s="101"/>
      <c r="T142" s="101"/>
      <c r="U142" s="101"/>
      <c r="V142" s="101"/>
      <c r="W142" s="101" t="s">
        <v>620</v>
      </c>
      <c r="X142" s="101"/>
      <c r="Y142" s="101">
        <v>7694</v>
      </c>
      <c r="Z142" s="103" t="s">
        <v>715</v>
      </c>
    </row>
    <row r="143" spans="1:26" ht="21.95" customHeight="1" x14ac:dyDescent="0.15">
      <c r="A143" s="94">
        <v>140</v>
      </c>
      <c r="B143" s="95" t="s">
        <v>122</v>
      </c>
      <c r="C143" s="96" t="s">
        <v>140</v>
      </c>
      <c r="D143" s="96" t="s">
        <v>283</v>
      </c>
      <c r="E143" s="97" t="e">
        <f>+VLOOKUP(B143,#REF!,6,)</f>
        <v>#REF!</v>
      </c>
      <c r="F143" s="98">
        <v>5.15</v>
      </c>
      <c r="G143" s="98">
        <v>7.1</v>
      </c>
      <c r="H143" s="97" t="e">
        <f>+VLOOKUP($C143,#REF!,21,)</f>
        <v>#REF!</v>
      </c>
      <c r="I143" s="97" t="e">
        <f>+VLOOKUP($C143,#REF!,22,)</f>
        <v>#REF!</v>
      </c>
      <c r="J143" s="97" t="e">
        <f>+VLOOKUP($C143,#REF!,23,)</f>
        <v>#REF!</v>
      </c>
      <c r="K143" s="99">
        <v>1965</v>
      </c>
      <c r="L143" s="99">
        <v>55</v>
      </c>
      <c r="M143" s="100">
        <v>2019</v>
      </c>
      <c r="N143" s="100" t="s">
        <v>214</v>
      </c>
      <c r="O143" s="101"/>
      <c r="P143" s="101"/>
      <c r="Q143" s="101"/>
      <c r="R143" s="101" t="s">
        <v>620</v>
      </c>
      <c r="S143" s="101"/>
      <c r="T143" s="101"/>
      <c r="U143" s="101"/>
      <c r="V143" s="101"/>
      <c r="W143" s="101" t="s">
        <v>620</v>
      </c>
      <c r="X143" s="101"/>
      <c r="Y143" s="101">
        <v>9516</v>
      </c>
      <c r="Z143" s="103" t="s">
        <v>691</v>
      </c>
    </row>
    <row r="144" spans="1:26" ht="21.95" customHeight="1" x14ac:dyDescent="0.15">
      <c r="A144" s="94">
        <v>141</v>
      </c>
      <c r="B144" s="95" t="s">
        <v>65</v>
      </c>
      <c r="C144" s="96" t="s">
        <v>139</v>
      </c>
      <c r="D144" s="96" t="s">
        <v>300</v>
      </c>
      <c r="E144" s="97" t="e">
        <f>+VLOOKUP(B144,#REF!,6,)</f>
        <v>#REF!</v>
      </c>
      <c r="F144" s="98">
        <v>2.5</v>
      </c>
      <c r="G144" s="98">
        <v>3.3</v>
      </c>
      <c r="H144" s="97" t="e">
        <f>+VLOOKUP($C144,#REF!,21,)</f>
        <v>#REF!</v>
      </c>
      <c r="I144" s="97" t="e">
        <f>+VLOOKUP($C144,#REF!,22,)</f>
        <v>#REF!</v>
      </c>
      <c r="J144" s="97" t="e">
        <f>+VLOOKUP($C144,#REF!,23,)</f>
        <v>#REF!</v>
      </c>
      <c r="K144" s="99">
        <v>1970</v>
      </c>
      <c r="L144" s="99">
        <v>50</v>
      </c>
      <c r="M144" s="100">
        <v>2019</v>
      </c>
      <c r="N144" s="100" t="s">
        <v>214</v>
      </c>
      <c r="O144" s="101"/>
      <c r="P144" s="101"/>
      <c r="Q144" s="101"/>
      <c r="R144" s="101" t="s">
        <v>620</v>
      </c>
      <c r="S144" s="101"/>
      <c r="T144" s="101"/>
      <c r="U144" s="101"/>
      <c r="V144" s="101"/>
      <c r="W144" s="101" t="s">
        <v>620</v>
      </c>
      <c r="X144" s="101"/>
      <c r="Y144" s="101">
        <v>7353</v>
      </c>
      <c r="Z144" s="103" t="s">
        <v>708</v>
      </c>
    </row>
    <row r="145" spans="1:26" ht="21.95" customHeight="1" x14ac:dyDescent="0.15">
      <c r="A145" s="94">
        <v>142</v>
      </c>
      <c r="B145" s="95" t="s">
        <v>129</v>
      </c>
      <c r="C145" s="96" t="s">
        <v>139</v>
      </c>
      <c r="D145" s="96" t="s">
        <v>343</v>
      </c>
      <c r="E145" s="97" t="e">
        <f>+VLOOKUP(B145,#REF!,6,)</f>
        <v>#REF!</v>
      </c>
      <c r="F145" s="98">
        <v>3.3</v>
      </c>
      <c r="G145" s="98">
        <v>3.2</v>
      </c>
      <c r="H145" s="97" t="e">
        <f>+VLOOKUP($C145,#REF!,21,)</f>
        <v>#REF!</v>
      </c>
      <c r="I145" s="97" t="e">
        <f>+VLOOKUP($C145,#REF!,22,)</f>
        <v>#REF!</v>
      </c>
      <c r="J145" s="97" t="e">
        <f>+VLOOKUP($C145,#REF!,23,)</f>
        <v>#REF!</v>
      </c>
      <c r="K145" s="99">
        <v>1950</v>
      </c>
      <c r="L145" s="99">
        <v>70</v>
      </c>
      <c r="M145" s="100">
        <v>2019</v>
      </c>
      <c r="N145" s="100" t="s">
        <v>214</v>
      </c>
      <c r="O145" s="101"/>
      <c r="P145" s="101"/>
      <c r="Q145" s="101"/>
      <c r="R145" s="101" t="s">
        <v>620</v>
      </c>
      <c r="S145" s="101"/>
      <c r="T145" s="101"/>
      <c r="U145" s="101"/>
      <c r="V145" s="101"/>
      <c r="W145" s="101" t="s">
        <v>620</v>
      </c>
      <c r="X145" s="101"/>
      <c r="Y145" s="101">
        <v>7210</v>
      </c>
      <c r="Z145" s="103" t="s">
        <v>709</v>
      </c>
    </row>
    <row r="146" spans="1:26" ht="21.95" customHeight="1" x14ac:dyDescent="0.15">
      <c r="A146" s="94">
        <v>143</v>
      </c>
      <c r="B146" s="95" t="s">
        <v>0</v>
      </c>
      <c r="C146" s="96" t="s">
        <v>139</v>
      </c>
      <c r="D146" s="96" t="s">
        <v>251</v>
      </c>
      <c r="E146" s="97" t="e">
        <f>+VLOOKUP(B146,#REF!,6,)</f>
        <v>#REF!</v>
      </c>
      <c r="F146" s="98">
        <v>14.4</v>
      </c>
      <c r="G146" s="98">
        <v>6.2</v>
      </c>
      <c r="H146" s="97" t="e">
        <f>+VLOOKUP($C146,#REF!,21,)</f>
        <v>#REF!</v>
      </c>
      <c r="I146" s="97" t="e">
        <f>+VLOOKUP($C146,#REF!,22,)</f>
        <v>#REF!</v>
      </c>
      <c r="J146" s="97" t="e">
        <f>+VLOOKUP($C146,#REF!,23,)</f>
        <v>#REF!</v>
      </c>
      <c r="K146" s="99">
        <v>1988</v>
      </c>
      <c r="L146" s="99">
        <v>32</v>
      </c>
      <c r="M146" s="100">
        <v>2019</v>
      </c>
      <c r="N146" s="100" t="s">
        <v>214</v>
      </c>
      <c r="O146" s="101"/>
      <c r="P146" s="101"/>
      <c r="Q146" s="101"/>
      <c r="R146" s="101" t="s">
        <v>620</v>
      </c>
      <c r="S146" s="101"/>
      <c r="T146" s="101"/>
      <c r="U146" s="101"/>
      <c r="V146" s="101"/>
      <c r="W146" s="101" t="s">
        <v>620</v>
      </c>
      <c r="X146" s="101"/>
      <c r="Y146" s="101">
        <v>19011</v>
      </c>
      <c r="Z146" s="103" t="s">
        <v>691</v>
      </c>
    </row>
    <row r="147" spans="1:26" ht="21.95" customHeight="1" x14ac:dyDescent="0.15">
      <c r="A147" s="94">
        <v>144</v>
      </c>
      <c r="B147" s="95" t="s">
        <v>134</v>
      </c>
      <c r="C147" s="96" t="s">
        <v>139</v>
      </c>
      <c r="D147" s="96" t="s">
        <v>262</v>
      </c>
      <c r="E147" s="97" t="e">
        <f>+VLOOKUP(B147,#REF!,6,)</f>
        <v>#REF!</v>
      </c>
      <c r="F147" s="98">
        <v>3.05</v>
      </c>
      <c r="G147" s="98">
        <v>6.7</v>
      </c>
      <c r="H147" s="97" t="e">
        <f>+VLOOKUP($C147,#REF!,21,)</f>
        <v>#REF!</v>
      </c>
      <c r="I147" s="97" t="e">
        <f>+VLOOKUP($C147,#REF!,22,)</f>
        <v>#REF!</v>
      </c>
      <c r="J147" s="97" t="e">
        <f>+VLOOKUP($C147,#REF!,23,)</f>
        <v>#REF!</v>
      </c>
      <c r="K147" s="99">
        <v>1960</v>
      </c>
      <c r="L147" s="99">
        <v>60</v>
      </c>
      <c r="M147" s="100">
        <v>2019</v>
      </c>
      <c r="N147" s="100" t="s">
        <v>214</v>
      </c>
      <c r="O147" s="101"/>
      <c r="P147" s="101"/>
      <c r="Q147" s="101"/>
      <c r="R147" s="101" t="s">
        <v>620</v>
      </c>
      <c r="S147" s="101"/>
      <c r="T147" s="101"/>
      <c r="U147" s="101"/>
      <c r="V147" s="101"/>
      <c r="W147" s="101" t="s">
        <v>620</v>
      </c>
      <c r="X147" s="101"/>
      <c r="Y147" s="101">
        <v>7714</v>
      </c>
      <c r="Z147" s="103" t="s">
        <v>708</v>
      </c>
    </row>
    <row r="148" spans="1:26" ht="21.95" customHeight="1" x14ac:dyDescent="0.15">
      <c r="A148" s="94">
        <v>145</v>
      </c>
      <c r="B148" s="95" t="s">
        <v>70</v>
      </c>
      <c r="C148" s="96" t="s">
        <v>139</v>
      </c>
      <c r="D148" s="96" t="s">
        <v>304</v>
      </c>
      <c r="E148" s="97" t="e">
        <f>+VLOOKUP(B148,#REF!,6,)</f>
        <v>#REF!</v>
      </c>
      <c r="F148" s="98">
        <v>8.65</v>
      </c>
      <c r="G148" s="98">
        <v>5.2</v>
      </c>
      <c r="H148" s="97" t="e">
        <f>+VLOOKUP($C148,#REF!,21,)</f>
        <v>#REF!</v>
      </c>
      <c r="I148" s="97" t="e">
        <f>+VLOOKUP($C148,#REF!,22,)</f>
        <v>#REF!</v>
      </c>
      <c r="J148" s="97" t="e">
        <f>+VLOOKUP($C148,#REF!,23,)</f>
        <v>#REF!</v>
      </c>
      <c r="K148" s="99">
        <v>1992</v>
      </c>
      <c r="L148" s="99">
        <v>28</v>
      </c>
      <c r="M148" s="100">
        <v>2019</v>
      </c>
      <c r="N148" s="100" t="s">
        <v>214</v>
      </c>
      <c r="O148" s="101"/>
      <c r="P148" s="101"/>
      <c r="Q148" s="101"/>
      <c r="R148" s="101" t="s">
        <v>620</v>
      </c>
      <c r="S148" s="101"/>
      <c r="T148" s="101"/>
      <c r="U148" s="101"/>
      <c r="V148" s="101"/>
      <c r="W148" s="101" t="s">
        <v>620</v>
      </c>
      <c r="X148" s="101"/>
      <c r="Y148" s="101">
        <v>8134</v>
      </c>
      <c r="Z148" s="103" t="s">
        <v>708</v>
      </c>
    </row>
    <row r="149" spans="1:26" ht="21.95" customHeight="1" x14ac:dyDescent="0.15">
      <c r="A149" s="94">
        <v>146</v>
      </c>
      <c r="B149" s="95" t="s">
        <v>31</v>
      </c>
      <c r="C149" s="96" t="s">
        <v>139</v>
      </c>
      <c r="D149" s="96" t="s">
        <v>276</v>
      </c>
      <c r="E149" s="97" t="e">
        <f>+VLOOKUP(B149,#REF!,6,)</f>
        <v>#REF!</v>
      </c>
      <c r="F149" s="98">
        <v>4</v>
      </c>
      <c r="G149" s="98">
        <v>4</v>
      </c>
      <c r="H149" s="97" t="e">
        <f>+VLOOKUP($C149,#REF!,21,)</f>
        <v>#REF!</v>
      </c>
      <c r="I149" s="97" t="e">
        <f>+VLOOKUP($C149,#REF!,22,)</f>
        <v>#REF!</v>
      </c>
      <c r="J149" s="97" t="e">
        <f>+VLOOKUP($C149,#REF!,23,)</f>
        <v>#REF!</v>
      </c>
      <c r="K149" s="99">
        <v>1980</v>
      </c>
      <c r="L149" s="99">
        <v>40</v>
      </c>
      <c r="M149" s="100">
        <v>2019</v>
      </c>
      <c r="N149" s="100" t="s">
        <v>214</v>
      </c>
      <c r="O149" s="101"/>
      <c r="P149" s="101"/>
      <c r="Q149" s="101"/>
      <c r="R149" s="101" t="s">
        <v>620</v>
      </c>
      <c r="S149" s="101"/>
      <c r="T149" s="101"/>
      <c r="U149" s="101"/>
      <c r="V149" s="101"/>
      <c r="W149" s="101" t="s">
        <v>620</v>
      </c>
      <c r="X149" s="101"/>
      <c r="Y149" s="101">
        <v>8320</v>
      </c>
      <c r="Z149" s="103" t="s">
        <v>716</v>
      </c>
    </row>
    <row r="150" spans="1:26" ht="21.95" customHeight="1" x14ac:dyDescent="0.15">
      <c r="A150" s="94">
        <v>147</v>
      </c>
      <c r="B150" s="95" t="s">
        <v>30</v>
      </c>
      <c r="C150" s="96" t="s">
        <v>141</v>
      </c>
      <c r="D150" s="96" t="s">
        <v>275</v>
      </c>
      <c r="E150" s="97" t="e">
        <f>+VLOOKUP(B150,#REF!,6,)</f>
        <v>#REF!</v>
      </c>
      <c r="F150" s="98">
        <v>5</v>
      </c>
      <c r="G150" s="98">
        <v>5.01</v>
      </c>
      <c r="H150" s="97" t="e">
        <f>+VLOOKUP($C150,#REF!,21,)</f>
        <v>#REF!</v>
      </c>
      <c r="I150" s="97" t="e">
        <f>+VLOOKUP($C150,#REF!,22,)</f>
        <v>#REF!</v>
      </c>
      <c r="J150" s="97" t="e">
        <f>+VLOOKUP($C150,#REF!,23,)</f>
        <v>#REF!</v>
      </c>
      <c r="K150" s="99">
        <v>1955</v>
      </c>
      <c r="L150" s="99">
        <v>65</v>
      </c>
      <c r="M150" s="100">
        <v>2019</v>
      </c>
      <c r="N150" s="100" t="s">
        <v>214</v>
      </c>
      <c r="O150" s="101"/>
      <c r="P150" s="101"/>
      <c r="Q150" s="101"/>
      <c r="R150" s="101" t="s">
        <v>620</v>
      </c>
      <c r="S150" s="101"/>
      <c r="T150" s="101"/>
      <c r="U150" s="101"/>
      <c r="V150" s="101"/>
      <c r="W150" s="101" t="s">
        <v>620</v>
      </c>
      <c r="X150" s="101"/>
      <c r="Y150" s="101">
        <v>8733</v>
      </c>
      <c r="Z150" s="103" t="s">
        <v>685</v>
      </c>
    </row>
    <row r="151" spans="1:26" ht="21.95" customHeight="1" x14ac:dyDescent="0.15">
      <c r="A151" s="94">
        <v>148</v>
      </c>
      <c r="B151" s="95" t="s">
        <v>82</v>
      </c>
      <c r="C151" s="96" t="s">
        <v>141</v>
      </c>
      <c r="D151" s="96" t="s">
        <v>311</v>
      </c>
      <c r="E151" s="97" t="e">
        <f>+VLOOKUP(B151,#REF!,6,)</f>
        <v>#REF!</v>
      </c>
      <c r="F151" s="98">
        <v>7.5</v>
      </c>
      <c r="G151" s="98">
        <v>7.5</v>
      </c>
      <c r="H151" s="97" t="e">
        <f>+VLOOKUP($C151,#REF!,21,)</f>
        <v>#REF!</v>
      </c>
      <c r="I151" s="97" t="e">
        <f>+VLOOKUP($C151,#REF!,22,)</f>
        <v>#REF!</v>
      </c>
      <c r="J151" s="97" t="e">
        <f>+VLOOKUP($C151,#REF!,23,)</f>
        <v>#REF!</v>
      </c>
      <c r="K151" s="99">
        <v>1982</v>
      </c>
      <c r="L151" s="99">
        <v>38</v>
      </c>
      <c r="M151" s="100">
        <v>2019</v>
      </c>
      <c r="N151" s="100" t="s">
        <v>214</v>
      </c>
      <c r="O151" s="101"/>
      <c r="P151" s="101"/>
      <c r="Q151" s="101"/>
      <c r="R151" s="101" t="s">
        <v>620</v>
      </c>
      <c r="S151" s="101"/>
      <c r="T151" s="101"/>
      <c r="U151" s="101"/>
      <c r="V151" s="101"/>
      <c r="W151" s="101" t="s">
        <v>620</v>
      </c>
      <c r="X151" s="101"/>
      <c r="Y151" s="101">
        <v>9038</v>
      </c>
      <c r="Z151" s="103" t="s">
        <v>711</v>
      </c>
    </row>
    <row r="152" spans="1:26" ht="21.95" customHeight="1" x14ac:dyDescent="0.15">
      <c r="A152" s="94">
        <v>149</v>
      </c>
      <c r="B152" s="95" t="s">
        <v>44</v>
      </c>
      <c r="C152" s="96" t="s">
        <v>139</v>
      </c>
      <c r="D152" s="96" t="s">
        <v>365</v>
      </c>
      <c r="E152" s="97" t="e">
        <f>+VLOOKUP(B152,#REF!,6,)</f>
        <v>#REF!</v>
      </c>
      <c r="F152" s="98">
        <v>21.75</v>
      </c>
      <c r="G152" s="98">
        <v>2.1</v>
      </c>
      <c r="H152" s="97" t="e">
        <f>+VLOOKUP($C152,#REF!,21,)</f>
        <v>#REF!</v>
      </c>
      <c r="I152" s="97" t="e">
        <f>+VLOOKUP($C152,#REF!,22,)</f>
        <v>#REF!</v>
      </c>
      <c r="J152" s="97" t="e">
        <f>+VLOOKUP($C152,#REF!,23,)</f>
        <v>#REF!</v>
      </c>
      <c r="K152" s="99">
        <v>1969</v>
      </c>
      <c r="L152" s="99">
        <v>51</v>
      </c>
      <c r="M152" s="100">
        <v>2019</v>
      </c>
      <c r="N152" s="100" t="s">
        <v>214</v>
      </c>
      <c r="O152" s="101"/>
      <c r="P152" s="101"/>
      <c r="Q152" s="101"/>
      <c r="R152" s="101" t="s">
        <v>620</v>
      </c>
      <c r="S152" s="101"/>
      <c r="T152" s="101"/>
      <c r="U152" s="101"/>
      <c r="V152" s="101"/>
      <c r="W152" s="101" t="s">
        <v>620</v>
      </c>
      <c r="X152" s="101"/>
      <c r="Y152" s="101">
        <v>10986</v>
      </c>
      <c r="Z152" s="103" t="s">
        <v>713</v>
      </c>
    </row>
    <row r="153" spans="1:26" ht="21.95" customHeight="1" x14ac:dyDescent="0.15">
      <c r="A153" s="94">
        <v>150</v>
      </c>
      <c r="B153" s="95" t="s">
        <v>435</v>
      </c>
      <c r="C153" s="96" t="s">
        <v>139</v>
      </c>
      <c r="D153" s="96" t="s">
        <v>253</v>
      </c>
      <c r="E153" s="97" t="e">
        <f>+VLOOKUP(B153,#REF!,6,)</f>
        <v>#REF!</v>
      </c>
      <c r="F153" s="98">
        <v>25</v>
      </c>
      <c r="G153" s="98">
        <v>2.1</v>
      </c>
      <c r="H153" s="97" t="e">
        <f>+VLOOKUP($C153,#REF!,21,)</f>
        <v>#REF!</v>
      </c>
      <c r="I153" s="97" t="e">
        <f>+VLOOKUP($C153,#REF!,22,)</f>
        <v>#REF!</v>
      </c>
      <c r="J153" s="97" t="e">
        <f>+VLOOKUP($C153,#REF!,23,)</f>
        <v>#REF!</v>
      </c>
      <c r="K153" s="99">
        <v>1965</v>
      </c>
      <c r="L153" s="99">
        <v>55</v>
      </c>
      <c r="M153" s="100">
        <v>2019</v>
      </c>
      <c r="N153" s="100" t="s">
        <v>214</v>
      </c>
      <c r="O153" s="101"/>
      <c r="P153" s="101"/>
      <c r="Q153" s="101"/>
      <c r="R153" s="101" t="s">
        <v>620</v>
      </c>
      <c r="S153" s="101"/>
      <c r="T153" s="101"/>
      <c r="U153" s="101"/>
      <c r="V153" s="101"/>
      <c r="W153" s="101" t="s">
        <v>620</v>
      </c>
      <c r="X153" s="101"/>
      <c r="Y153" s="101">
        <v>9895</v>
      </c>
      <c r="Z153" s="103" t="s">
        <v>717</v>
      </c>
    </row>
    <row r="154" spans="1:26" ht="21.95" customHeight="1" x14ac:dyDescent="0.15">
      <c r="A154" s="94">
        <v>151</v>
      </c>
      <c r="B154" s="95" t="s">
        <v>5</v>
      </c>
      <c r="C154" s="96" t="s">
        <v>140</v>
      </c>
      <c r="D154" s="96" t="s">
        <v>256</v>
      </c>
      <c r="E154" s="97" t="e">
        <f>+VLOOKUP(B154,#REF!,6,)</f>
        <v>#REF!</v>
      </c>
      <c r="F154" s="98">
        <v>6.1</v>
      </c>
      <c r="G154" s="98">
        <v>3.4</v>
      </c>
      <c r="H154" s="97" t="e">
        <f>+VLOOKUP($C154,#REF!,21,)</f>
        <v>#REF!</v>
      </c>
      <c r="I154" s="97" t="e">
        <f>+VLOOKUP($C154,#REF!,22,)</f>
        <v>#REF!</v>
      </c>
      <c r="J154" s="97" t="e">
        <f>+VLOOKUP($C154,#REF!,23,)</f>
        <v>#REF!</v>
      </c>
      <c r="K154" s="99">
        <v>1965</v>
      </c>
      <c r="L154" s="99">
        <v>55</v>
      </c>
      <c r="M154" s="100">
        <v>2019</v>
      </c>
      <c r="N154" s="100" t="s">
        <v>214</v>
      </c>
      <c r="O154" s="101"/>
      <c r="P154" s="101"/>
      <c r="Q154" s="101"/>
      <c r="R154" s="101" t="s">
        <v>620</v>
      </c>
      <c r="S154" s="101"/>
      <c r="T154" s="101"/>
      <c r="U154" s="101"/>
      <c r="V154" s="101"/>
      <c r="W154" s="101" t="s">
        <v>620</v>
      </c>
      <c r="X154" s="101"/>
      <c r="Y154" s="101">
        <v>8279</v>
      </c>
      <c r="Z154" s="103" t="s">
        <v>708</v>
      </c>
    </row>
    <row r="155" spans="1:26" ht="21.95" customHeight="1" x14ac:dyDescent="0.15">
      <c r="A155" s="94">
        <v>152</v>
      </c>
      <c r="B155" s="95" t="s">
        <v>74</v>
      </c>
      <c r="C155" s="96" t="s">
        <v>140</v>
      </c>
      <c r="D155" s="96" t="s">
        <v>306</v>
      </c>
      <c r="E155" s="97" t="e">
        <f>+VLOOKUP(B155,#REF!,6,)</f>
        <v>#REF!</v>
      </c>
      <c r="F155" s="98">
        <v>3.8</v>
      </c>
      <c r="G155" s="98">
        <v>7.5</v>
      </c>
      <c r="H155" s="97" t="e">
        <f>+VLOOKUP($C155,#REF!,21,)</f>
        <v>#REF!</v>
      </c>
      <c r="I155" s="97" t="e">
        <f>+VLOOKUP($C155,#REF!,22,)</f>
        <v>#REF!</v>
      </c>
      <c r="J155" s="97" t="e">
        <f>+VLOOKUP($C155,#REF!,23,)</f>
        <v>#REF!</v>
      </c>
      <c r="K155" s="99">
        <v>1962</v>
      </c>
      <c r="L155" s="99">
        <v>58</v>
      </c>
      <c r="M155" s="100">
        <v>2019</v>
      </c>
      <c r="N155" s="100" t="s">
        <v>214</v>
      </c>
      <c r="O155" s="101"/>
      <c r="P155" s="101"/>
      <c r="Q155" s="101"/>
      <c r="R155" s="101" t="s">
        <v>620</v>
      </c>
      <c r="S155" s="101"/>
      <c r="T155" s="101"/>
      <c r="U155" s="101"/>
      <c r="V155" s="101"/>
      <c r="W155" s="101" t="s">
        <v>620</v>
      </c>
      <c r="X155" s="101"/>
      <c r="Y155" s="101">
        <v>8767</v>
      </c>
      <c r="Z155" s="103" t="s">
        <v>685</v>
      </c>
    </row>
    <row r="156" spans="1:26" ht="21.95" customHeight="1" x14ac:dyDescent="0.15">
      <c r="A156" s="94">
        <v>153</v>
      </c>
      <c r="B156" s="95" t="s">
        <v>27</v>
      </c>
      <c r="C156" s="96" t="s">
        <v>139</v>
      </c>
      <c r="D156" s="96" t="s">
        <v>271</v>
      </c>
      <c r="E156" s="97" t="e">
        <f>+VLOOKUP(B156,#REF!,6,)</f>
        <v>#REF!</v>
      </c>
      <c r="F156" s="98">
        <v>4.6500000000000004</v>
      </c>
      <c r="G156" s="98">
        <v>3.65</v>
      </c>
      <c r="H156" s="97" t="e">
        <f>+VLOOKUP($C156,#REF!,21,)</f>
        <v>#REF!</v>
      </c>
      <c r="I156" s="97" t="e">
        <f>+VLOOKUP($C156,#REF!,22,)</f>
        <v>#REF!</v>
      </c>
      <c r="J156" s="97" t="e">
        <f>+VLOOKUP($C156,#REF!,23,)</f>
        <v>#REF!</v>
      </c>
      <c r="K156" s="99">
        <v>1985</v>
      </c>
      <c r="L156" s="99">
        <v>35</v>
      </c>
      <c r="M156" s="100">
        <v>2019</v>
      </c>
      <c r="N156" s="100" t="s">
        <v>214</v>
      </c>
      <c r="O156" s="101"/>
      <c r="P156" s="101"/>
      <c r="Q156" s="101"/>
      <c r="R156" s="101" t="s">
        <v>620</v>
      </c>
      <c r="S156" s="101"/>
      <c r="T156" s="101"/>
      <c r="U156" s="101"/>
      <c r="V156" s="101"/>
      <c r="W156" s="101" t="s">
        <v>620</v>
      </c>
      <c r="X156" s="101"/>
      <c r="Y156" s="101">
        <v>7893</v>
      </c>
      <c r="Z156" s="103" t="s">
        <v>708</v>
      </c>
    </row>
    <row r="157" spans="1:26" ht="21.95" customHeight="1" x14ac:dyDescent="0.15">
      <c r="A157" s="94">
        <v>154</v>
      </c>
      <c r="B157" s="95" t="s">
        <v>103</v>
      </c>
      <c r="C157" s="96" t="s">
        <v>139</v>
      </c>
      <c r="D157" s="96" t="s">
        <v>325</v>
      </c>
      <c r="E157" s="97" t="e">
        <f>+VLOOKUP(B157,#REF!,6,)</f>
        <v>#REF!</v>
      </c>
      <c r="F157" s="98">
        <v>2.85</v>
      </c>
      <c r="G157" s="98">
        <v>3.6</v>
      </c>
      <c r="H157" s="97" t="e">
        <f>+VLOOKUP($C157,#REF!,21,)</f>
        <v>#REF!</v>
      </c>
      <c r="I157" s="97" t="e">
        <f>+VLOOKUP($C157,#REF!,22,)</f>
        <v>#REF!</v>
      </c>
      <c r="J157" s="97" t="e">
        <f>+VLOOKUP($C157,#REF!,23,)</f>
        <v>#REF!</v>
      </c>
      <c r="K157" s="99">
        <v>1960</v>
      </c>
      <c r="L157" s="99">
        <v>60</v>
      </c>
      <c r="M157" s="100">
        <v>2019</v>
      </c>
      <c r="N157" s="100" t="s">
        <v>214</v>
      </c>
      <c r="O157" s="101"/>
      <c r="P157" s="101"/>
      <c r="Q157" s="101"/>
      <c r="R157" s="101" t="s">
        <v>620</v>
      </c>
      <c r="S157" s="101"/>
      <c r="T157" s="101"/>
      <c r="U157" s="101"/>
      <c r="V157" s="101"/>
      <c r="W157" s="101" t="s">
        <v>620</v>
      </c>
      <c r="X157" s="101"/>
      <c r="Y157" s="101">
        <v>7525</v>
      </c>
      <c r="Z157" s="103" t="s">
        <v>685</v>
      </c>
    </row>
    <row r="158" spans="1:26" ht="21.95" customHeight="1" x14ac:dyDescent="0.15">
      <c r="A158" s="94">
        <v>155</v>
      </c>
      <c r="B158" s="95" t="s">
        <v>104</v>
      </c>
      <c r="C158" s="96" t="s">
        <v>139</v>
      </c>
      <c r="D158" s="96" t="s">
        <v>326</v>
      </c>
      <c r="E158" s="97" t="e">
        <f>+VLOOKUP(B158,#REF!,6,)</f>
        <v>#REF!</v>
      </c>
      <c r="F158" s="98">
        <v>1.75</v>
      </c>
      <c r="G158" s="98">
        <v>3.5</v>
      </c>
      <c r="H158" s="97" t="e">
        <f>+VLOOKUP($C158,#REF!,21,)</f>
        <v>#REF!</v>
      </c>
      <c r="I158" s="97" t="e">
        <f>+VLOOKUP($C158,#REF!,22,)</f>
        <v>#REF!</v>
      </c>
      <c r="J158" s="97" t="e">
        <f>+VLOOKUP($C158,#REF!,23,)</f>
        <v>#REF!</v>
      </c>
      <c r="K158" s="99">
        <v>2000</v>
      </c>
      <c r="L158" s="99">
        <v>20</v>
      </c>
      <c r="M158" s="100">
        <v>2019</v>
      </c>
      <c r="N158" s="100" t="s">
        <v>214</v>
      </c>
      <c r="O158" s="101"/>
      <c r="P158" s="101"/>
      <c r="Q158" s="101"/>
      <c r="R158" s="101" t="s">
        <v>620</v>
      </c>
      <c r="S158" s="101"/>
      <c r="T158" s="101"/>
      <c r="U158" s="101"/>
      <c r="V158" s="101"/>
      <c r="W158" s="101" t="s">
        <v>620</v>
      </c>
      <c r="X158" s="101"/>
      <c r="Y158" s="101">
        <v>7265</v>
      </c>
      <c r="Z158" s="103" t="s">
        <v>708</v>
      </c>
    </row>
    <row r="159" spans="1:26" ht="21.95" customHeight="1" x14ac:dyDescent="0.15">
      <c r="A159" s="94">
        <v>156</v>
      </c>
      <c r="B159" s="95" t="s">
        <v>121</v>
      </c>
      <c r="C159" s="96" t="s">
        <v>139</v>
      </c>
      <c r="D159" s="96" t="s">
        <v>339</v>
      </c>
      <c r="E159" s="97" t="e">
        <f>+VLOOKUP(B159,#REF!,6,)</f>
        <v>#REF!</v>
      </c>
      <c r="F159" s="98">
        <v>1.95</v>
      </c>
      <c r="G159" s="98">
        <v>24</v>
      </c>
      <c r="H159" s="97" t="e">
        <f>+VLOOKUP($C159,#REF!,21,)</f>
        <v>#REF!</v>
      </c>
      <c r="I159" s="97" t="e">
        <f>+VLOOKUP($C159,#REF!,22,)</f>
        <v>#REF!</v>
      </c>
      <c r="J159" s="97" t="e">
        <f>+VLOOKUP($C159,#REF!,23,)</f>
        <v>#REF!</v>
      </c>
      <c r="K159" s="99">
        <v>1998</v>
      </c>
      <c r="L159" s="99">
        <v>22</v>
      </c>
      <c r="M159" s="100">
        <v>2019</v>
      </c>
      <c r="N159" s="100" t="s">
        <v>214</v>
      </c>
      <c r="O159" s="101"/>
      <c r="P159" s="101"/>
      <c r="Q159" s="101"/>
      <c r="R159" s="101" t="s">
        <v>620</v>
      </c>
      <c r="S159" s="101"/>
      <c r="T159" s="101"/>
      <c r="U159" s="101"/>
      <c r="V159" s="101"/>
      <c r="W159" s="101" t="s">
        <v>620</v>
      </c>
      <c r="X159" s="101"/>
      <c r="Y159" s="101">
        <v>7167</v>
      </c>
      <c r="Z159" s="103" t="s">
        <v>718</v>
      </c>
    </row>
    <row r="160" spans="1:26" ht="21.95" customHeight="1" x14ac:dyDescent="0.15">
      <c r="A160" s="94">
        <v>157</v>
      </c>
      <c r="B160" s="95" t="s">
        <v>41</v>
      </c>
      <c r="C160" s="96" t="s">
        <v>139</v>
      </c>
      <c r="D160" s="96" t="s">
        <v>255</v>
      </c>
      <c r="E160" s="97" t="e">
        <f>+VLOOKUP(B160,#REF!,6,)</f>
        <v>#REF!</v>
      </c>
      <c r="F160" s="98">
        <v>9.3000000000000007</v>
      </c>
      <c r="G160" s="98">
        <v>2.8</v>
      </c>
      <c r="H160" s="97" t="e">
        <f>+VLOOKUP($C160,#REF!,21,)</f>
        <v>#REF!</v>
      </c>
      <c r="I160" s="97" t="e">
        <f>+VLOOKUP($C160,#REF!,22,)</f>
        <v>#REF!</v>
      </c>
      <c r="J160" s="97" t="e">
        <f>+VLOOKUP($C160,#REF!,23,)</f>
        <v>#REF!</v>
      </c>
      <c r="K160" s="99">
        <v>1965</v>
      </c>
      <c r="L160" s="99">
        <v>55</v>
      </c>
      <c r="M160" s="100">
        <v>2019</v>
      </c>
      <c r="N160" s="100" t="s">
        <v>214</v>
      </c>
      <c r="O160" s="101"/>
      <c r="P160" s="101"/>
      <c r="Q160" s="101"/>
      <c r="R160" s="101" t="s">
        <v>620</v>
      </c>
      <c r="S160" s="101"/>
      <c r="T160" s="101"/>
      <c r="U160" s="101"/>
      <c r="V160" s="101"/>
      <c r="W160" s="101" t="s">
        <v>620</v>
      </c>
      <c r="X160" s="101"/>
      <c r="Y160" s="101">
        <v>7633</v>
      </c>
      <c r="Z160" s="103" t="s">
        <v>719</v>
      </c>
    </row>
    <row r="161" spans="1:26" ht="21.95" customHeight="1" x14ac:dyDescent="0.15">
      <c r="A161" s="94">
        <v>158</v>
      </c>
      <c r="B161" s="95" t="s">
        <v>108</v>
      </c>
      <c r="C161" s="96" t="s">
        <v>139</v>
      </c>
      <c r="D161" s="96" t="s">
        <v>329</v>
      </c>
      <c r="E161" s="97" t="e">
        <f>+VLOOKUP(B161,#REF!,6,)</f>
        <v>#REF!</v>
      </c>
      <c r="F161" s="98">
        <v>11.55</v>
      </c>
      <c r="G161" s="98">
        <v>1.9</v>
      </c>
      <c r="H161" s="97" t="e">
        <f>+VLOOKUP($C161,#REF!,21,)</f>
        <v>#REF!</v>
      </c>
      <c r="I161" s="97" t="e">
        <f>+VLOOKUP($C161,#REF!,22,)</f>
        <v>#REF!</v>
      </c>
      <c r="J161" s="97" t="e">
        <f>+VLOOKUP($C161,#REF!,23,)</f>
        <v>#REF!</v>
      </c>
      <c r="K161" s="99">
        <v>1965</v>
      </c>
      <c r="L161" s="99">
        <v>55</v>
      </c>
      <c r="M161" s="100">
        <v>2019</v>
      </c>
      <c r="N161" s="100" t="s">
        <v>214</v>
      </c>
      <c r="O161" s="101"/>
      <c r="P161" s="101"/>
      <c r="Q161" s="101"/>
      <c r="R161" s="101" t="s">
        <v>620</v>
      </c>
      <c r="S161" s="101"/>
      <c r="T161" s="101"/>
      <c r="U161" s="101"/>
      <c r="V161" s="101"/>
      <c r="W161" s="101" t="s">
        <v>620</v>
      </c>
      <c r="X161" s="101"/>
      <c r="Y161" s="101">
        <v>8155</v>
      </c>
      <c r="Z161" s="103" t="s">
        <v>708</v>
      </c>
    </row>
    <row r="162" spans="1:26" ht="21.95" customHeight="1" x14ac:dyDescent="0.15">
      <c r="A162" s="94">
        <v>159</v>
      </c>
      <c r="B162" s="95" t="s">
        <v>29</v>
      </c>
      <c r="C162" s="96" t="s">
        <v>139</v>
      </c>
      <c r="D162" s="96" t="s">
        <v>274</v>
      </c>
      <c r="E162" s="97" t="e">
        <f>+VLOOKUP(B162,#REF!,6,)</f>
        <v>#REF!</v>
      </c>
      <c r="F162" s="98">
        <v>4.3</v>
      </c>
      <c r="G162" s="98">
        <v>3.3</v>
      </c>
      <c r="H162" s="97" t="e">
        <f>+VLOOKUP($C162,#REF!,21,)</f>
        <v>#REF!</v>
      </c>
      <c r="I162" s="97" t="e">
        <f>+VLOOKUP($C162,#REF!,22,)</f>
        <v>#REF!</v>
      </c>
      <c r="J162" s="97" t="e">
        <f>+VLOOKUP($C162,#REF!,23,)</f>
        <v>#REF!</v>
      </c>
      <c r="K162" s="99">
        <v>1965</v>
      </c>
      <c r="L162" s="99">
        <v>55</v>
      </c>
      <c r="M162" s="100">
        <v>2019</v>
      </c>
      <c r="N162" s="100" t="s">
        <v>214</v>
      </c>
      <c r="O162" s="101"/>
      <c r="P162" s="101"/>
      <c r="Q162" s="101"/>
      <c r="R162" s="101" t="s">
        <v>620</v>
      </c>
      <c r="S162" s="101"/>
      <c r="T162" s="101"/>
      <c r="U162" s="101"/>
      <c r="V162" s="101"/>
      <c r="W162" s="101" t="s">
        <v>620</v>
      </c>
      <c r="X162" s="101"/>
      <c r="Y162" s="101">
        <v>8902</v>
      </c>
      <c r="Z162" s="103" t="s">
        <v>720</v>
      </c>
    </row>
    <row r="163" spans="1:26" ht="21.95" customHeight="1" x14ac:dyDescent="0.15">
      <c r="A163" s="94">
        <v>160</v>
      </c>
      <c r="B163" s="95" t="s">
        <v>111</v>
      </c>
      <c r="C163" s="96" t="s">
        <v>139</v>
      </c>
      <c r="D163" s="96" t="s">
        <v>331</v>
      </c>
      <c r="E163" s="97" t="e">
        <f>+VLOOKUP(B163,#REF!,6,)</f>
        <v>#REF!</v>
      </c>
      <c r="F163" s="98">
        <v>2.4</v>
      </c>
      <c r="G163" s="98">
        <v>4.3</v>
      </c>
      <c r="H163" s="97" t="e">
        <f>+VLOOKUP($C163,#REF!,21,)</f>
        <v>#REF!</v>
      </c>
      <c r="I163" s="97" t="e">
        <f>+VLOOKUP($C163,#REF!,22,)</f>
        <v>#REF!</v>
      </c>
      <c r="J163" s="97" t="e">
        <f>+VLOOKUP($C163,#REF!,23,)</f>
        <v>#REF!</v>
      </c>
      <c r="K163" s="99">
        <v>1965</v>
      </c>
      <c r="L163" s="99">
        <v>55</v>
      </c>
      <c r="M163" s="100">
        <v>2019</v>
      </c>
      <c r="N163" s="100" t="s">
        <v>214</v>
      </c>
      <c r="O163" s="101"/>
      <c r="P163" s="101"/>
      <c r="Q163" s="101"/>
      <c r="R163" s="101" t="s">
        <v>620</v>
      </c>
      <c r="S163" s="101"/>
      <c r="T163" s="101"/>
      <c r="U163" s="101"/>
      <c r="V163" s="101"/>
      <c r="W163" s="101" t="s">
        <v>620</v>
      </c>
      <c r="X163" s="101"/>
      <c r="Y163" s="101">
        <v>7051</v>
      </c>
      <c r="Z163" s="103" t="s">
        <v>719</v>
      </c>
    </row>
    <row r="164" spans="1:26" ht="21.95" customHeight="1" x14ac:dyDescent="0.15">
      <c r="A164" s="94">
        <v>161</v>
      </c>
      <c r="B164" s="95" t="s">
        <v>112</v>
      </c>
      <c r="C164" s="96" t="s">
        <v>139</v>
      </c>
      <c r="D164" s="96" t="s">
        <v>332</v>
      </c>
      <c r="E164" s="97" t="e">
        <f>+VLOOKUP(B164,#REF!,6,)</f>
        <v>#REF!</v>
      </c>
      <c r="F164" s="98">
        <v>9</v>
      </c>
      <c r="G164" s="98">
        <v>6.2</v>
      </c>
      <c r="H164" s="97" t="e">
        <f>+VLOOKUP($C164,#REF!,21,)</f>
        <v>#REF!</v>
      </c>
      <c r="I164" s="97" t="e">
        <f>+VLOOKUP($C164,#REF!,22,)</f>
        <v>#REF!</v>
      </c>
      <c r="J164" s="97" t="e">
        <f>+VLOOKUP($C164,#REF!,23,)</f>
        <v>#REF!</v>
      </c>
      <c r="K164" s="99">
        <v>1964</v>
      </c>
      <c r="L164" s="99">
        <v>56</v>
      </c>
      <c r="M164" s="100">
        <v>2019</v>
      </c>
      <c r="N164" s="100" t="s">
        <v>214</v>
      </c>
      <c r="O164" s="101"/>
      <c r="P164" s="101"/>
      <c r="Q164" s="101"/>
      <c r="R164" s="101" t="s">
        <v>620</v>
      </c>
      <c r="S164" s="101"/>
      <c r="T164" s="101"/>
      <c r="U164" s="101"/>
      <c r="V164" s="101"/>
      <c r="W164" s="101" t="s">
        <v>620</v>
      </c>
      <c r="X164" s="101"/>
      <c r="Y164" s="101">
        <v>10421</v>
      </c>
      <c r="Z164" s="103" t="s">
        <v>683</v>
      </c>
    </row>
    <row r="165" spans="1:26" ht="21.95" customHeight="1" x14ac:dyDescent="0.15">
      <c r="A165" s="94">
        <v>162</v>
      </c>
      <c r="B165" s="95" t="s">
        <v>83</v>
      </c>
      <c r="C165" s="96" t="s">
        <v>139</v>
      </c>
      <c r="D165" s="96" t="s">
        <v>312</v>
      </c>
      <c r="E165" s="97" t="e">
        <f>+VLOOKUP(B165,#REF!,6,)</f>
        <v>#REF!</v>
      </c>
      <c r="F165" s="98">
        <v>6.3</v>
      </c>
      <c r="G165" s="98">
        <v>2.2999999999999998</v>
      </c>
      <c r="H165" s="97" t="e">
        <f>+VLOOKUP($C165,#REF!,21,)</f>
        <v>#REF!</v>
      </c>
      <c r="I165" s="97" t="e">
        <f>+VLOOKUP($C165,#REF!,22,)</f>
        <v>#REF!</v>
      </c>
      <c r="J165" s="97" t="e">
        <f>+VLOOKUP($C165,#REF!,23,)</f>
        <v>#REF!</v>
      </c>
      <c r="K165" s="99">
        <v>1998</v>
      </c>
      <c r="L165" s="99">
        <v>22</v>
      </c>
      <c r="M165" s="100">
        <v>2019</v>
      </c>
      <c r="N165" s="100" t="s">
        <v>214</v>
      </c>
      <c r="O165" s="101"/>
      <c r="P165" s="101"/>
      <c r="Q165" s="101"/>
      <c r="R165" s="101" t="s">
        <v>620</v>
      </c>
      <c r="S165" s="101"/>
      <c r="T165" s="101"/>
      <c r="U165" s="101"/>
      <c r="V165" s="101"/>
      <c r="W165" s="101" t="s">
        <v>620</v>
      </c>
      <c r="X165" s="101"/>
      <c r="Y165" s="101">
        <v>7499</v>
      </c>
      <c r="Z165" s="103" t="s">
        <v>708</v>
      </c>
    </row>
    <row r="166" spans="1:26" ht="21.95" customHeight="1" x14ac:dyDescent="0.15">
      <c r="A166" s="94">
        <v>163</v>
      </c>
      <c r="B166" s="95" t="s">
        <v>199</v>
      </c>
      <c r="C166" s="96" t="s">
        <v>139</v>
      </c>
      <c r="D166" s="96" t="s">
        <v>368</v>
      </c>
      <c r="E166" s="97" t="e">
        <f>+VLOOKUP(B166,#REF!,6,)</f>
        <v>#REF!</v>
      </c>
      <c r="F166" s="98">
        <v>11.5</v>
      </c>
      <c r="G166" s="98">
        <v>6.9</v>
      </c>
      <c r="H166" s="97" t="e">
        <f>+VLOOKUP($C166,#REF!,21,)</f>
        <v>#REF!</v>
      </c>
      <c r="I166" s="97" t="e">
        <f>+VLOOKUP($C166,#REF!,22,)</f>
        <v>#REF!</v>
      </c>
      <c r="J166" s="97" t="e">
        <f>+VLOOKUP($C166,#REF!,23,)</f>
        <v>#REF!</v>
      </c>
      <c r="K166" s="99">
        <v>1961</v>
      </c>
      <c r="L166" s="99">
        <v>59</v>
      </c>
      <c r="M166" s="100">
        <v>2019</v>
      </c>
      <c r="N166" s="100" t="s">
        <v>214</v>
      </c>
      <c r="O166" s="101"/>
      <c r="P166" s="101"/>
      <c r="Q166" s="101"/>
      <c r="R166" s="101" t="s">
        <v>620</v>
      </c>
      <c r="S166" s="101"/>
      <c r="T166" s="101"/>
      <c r="U166" s="101"/>
      <c r="V166" s="101"/>
      <c r="W166" s="101" t="s">
        <v>620</v>
      </c>
      <c r="X166" s="101"/>
      <c r="Y166" s="101">
        <v>13184</v>
      </c>
      <c r="Z166" s="103" t="s">
        <v>683</v>
      </c>
    </row>
    <row r="167" spans="1:26" ht="21.95" customHeight="1" x14ac:dyDescent="0.15">
      <c r="A167" s="94">
        <v>164</v>
      </c>
      <c r="B167" s="95" t="s">
        <v>201</v>
      </c>
      <c r="C167" s="96" t="s">
        <v>139</v>
      </c>
      <c r="D167" s="96" t="s">
        <v>369</v>
      </c>
      <c r="E167" s="97" t="e">
        <f>+VLOOKUP(B167,#REF!,6,)</f>
        <v>#REF!</v>
      </c>
      <c r="F167" s="98">
        <v>10.5</v>
      </c>
      <c r="G167" s="98">
        <v>5.15</v>
      </c>
      <c r="H167" s="97" t="e">
        <f>+VLOOKUP($C167,#REF!,21,)</f>
        <v>#REF!</v>
      </c>
      <c r="I167" s="97" t="e">
        <f>+VLOOKUP($C167,#REF!,22,)</f>
        <v>#REF!</v>
      </c>
      <c r="J167" s="97" t="e">
        <f>+VLOOKUP($C167,#REF!,23,)</f>
        <v>#REF!</v>
      </c>
      <c r="K167" s="99">
        <v>1961</v>
      </c>
      <c r="L167" s="99">
        <v>59</v>
      </c>
      <c r="M167" s="100">
        <v>2019</v>
      </c>
      <c r="N167" s="100" t="s">
        <v>214</v>
      </c>
      <c r="O167" s="101"/>
      <c r="P167" s="101"/>
      <c r="Q167" s="101"/>
      <c r="R167" s="101" t="s">
        <v>620</v>
      </c>
      <c r="S167" s="101"/>
      <c r="T167" s="101"/>
      <c r="U167" s="101"/>
      <c r="V167" s="101"/>
      <c r="W167" s="101" t="s">
        <v>620</v>
      </c>
      <c r="X167" s="101"/>
      <c r="Y167" s="101">
        <v>9842</v>
      </c>
      <c r="Z167" s="103" t="s">
        <v>683</v>
      </c>
    </row>
    <row r="168" spans="1:26" ht="21.95" customHeight="1" x14ac:dyDescent="0.15">
      <c r="A168" s="94">
        <v>165</v>
      </c>
      <c r="B168" s="95" t="s">
        <v>60</v>
      </c>
      <c r="C168" s="96" t="s">
        <v>139</v>
      </c>
      <c r="D168" s="96" t="s">
        <v>292</v>
      </c>
      <c r="E168" s="97" t="e">
        <f>+VLOOKUP(B168,#REF!,6,)</f>
        <v>#REF!</v>
      </c>
      <c r="F168" s="98">
        <v>7.45</v>
      </c>
      <c r="G168" s="98">
        <v>6.6</v>
      </c>
      <c r="H168" s="97" t="e">
        <f>+VLOOKUP($C168,#REF!,21,)</f>
        <v>#REF!</v>
      </c>
      <c r="I168" s="97" t="e">
        <f>+VLOOKUP($C168,#REF!,22,)</f>
        <v>#REF!</v>
      </c>
      <c r="J168" s="97" t="e">
        <f>+VLOOKUP($C168,#REF!,23,)</f>
        <v>#REF!</v>
      </c>
      <c r="K168" s="99">
        <v>1978</v>
      </c>
      <c r="L168" s="99">
        <v>42</v>
      </c>
      <c r="M168" s="100">
        <v>2019</v>
      </c>
      <c r="N168" s="100" t="s">
        <v>212</v>
      </c>
      <c r="O168" s="101"/>
      <c r="P168" s="101"/>
      <c r="Q168" s="101"/>
      <c r="R168" s="101" t="s">
        <v>620</v>
      </c>
      <c r="S168" s="101"/>
      <c r="T168" s="101"/>
      <c r="U168" s="101"/>
      <c r="V168" s="101"/>
      <c r="W168" s="101" t="s">
        <v>620</v>
      </c>
      <c r="X168" s="101"/>
      <c r="Y168" s="101">
        <v>0</v>
      </c>
      <c r="Z168" s="103"/>
    </row>
    <row r="169" spans="1:26" ht="21.95" customHeight="1" x14ac:dyDescent="0.15">
      <c r="A169" s="94">
        <v>166</v>
      </c>
      <c r="B169" s="95" t="s">
        <v>22</v>
      </c>
      <c r="C169" s="96" t="s">
        <v>139</v>
      </c>
      <c r="D169" s="96" t="s">
        <v>266</v>
      </c>
      <c r="E169" s="97" t="e">
        <f>+VLOOKUP(B169,#REF!,6,)</f>
        <v>#REF!</v>
      </c>
      <c r="F169" s="98">
        <v>4.7</v>
      </c>
      <c r="G169" s="98">
        <v>1.8</v>
      </c>
      <c r="H169" s="97" t="e">
        <f>+VLOOKUP($C169,#REF!,21,)</f>
        <v>#REF!</v>
      </c>
      <c r="I169" s="97" t="e">
        <f>+VLOOKUP($C169,#REF!,22,)</f>
        <v>#REF!</v>
      </c>
      <c r="J169" s="97" t="e">
        <f>+VLOOKUP($C169,#REF!,23,)</f>
        <v>#REF!</v>
      </c>
      <c r="K169" s="99">
        <v>1975</v>
      </c>
      <c r="L169" s="99">
        <v>45</v>
      </c>
      <c r="M169" s="100">
        <v>2019</v>
      </c>
      <c r="N169" s="100" t="s">
        <v>212</v>
      </c>
      <c r="O169" s="101"/>
      <c r="P169" s="101"/>
      <c r="Q169" s="101"/>
      <c r="R169" s="101" t="s">
        <v>620</v>
      </c>
      <c r="S169" s="101"/>
      <c r="T169" s="101"/>
      <c r="U169" s="101"/>
      <c r="V169" s="101"/>
      <c r="W169" s="101" t="s">
        <v>620</v>
      </c>
      <c r="X169" s="101"/>
      <c r="Y169" s="101">
        <v>0</v>
      </c>
      <c r="Z169" s="103"/>
    </row>
    <row r="170" spans="1:26" ht="21.95" customHeight="1" x14ac:dyDescent="0.15">
      <c r="A170" s="94">
        <v>167</v>
      </c>
      <c r="B170" s="95" t="s">
        <v>133</v>
      </c>
      <c r="C170" s="96" t="s">
        <v>139</v>
      </c>
      <c r="D170" s="96" t="s">
        <v>347</v>
      </c>
      <c r="E170" s="97" t="e">
        <f>+VLOOKUP(B170,#REF!,6,)</f>
        <v>#REF!</v>
      </c>
      <c r="F170" s="98">
        <v>2.1</v>
      </c>
      <c r="G170" s="98">
        <v>4</v>
      </c>
      <c r="H170" s="97" t="e">
        <f>+VLOOKUP($C170,#REF!,21,)</f>
        <v>#REF!</v>
      </c>
      <c r="I170" s="97" t="e">
        <f>+VLOOKUP($C170,#REF!,22,)</f>
        <v>#REF!</v>
      </c>
      <c r="J170" s="97" t="e">
        <f>+VLOOKUP($C170,#REF!,23,)</f>
        <v>#REF!</v>
      </c>
      <c r="K170" s="99">
        <v>1998</v>
      </c>
      <c r="L170" s="99">
        <v>22</v>
      </c>
      <c r="M170" s="100">
        <v>2019</v>
      </c>
      <c r="N170" s="100" t="s">
        <v>212</v>
      </c>
      <c r="O170" s="101"/>
      <c r="P170" s="101"/>
      <c r="Q170" s="101"/>
      <c r="R170" s="101" t="s">
        <v>620</v>
      </c>
      <c r="S170" s="101"/>
      <c r="T170" s="101"/>
      <c r="U170" s="101"/>
      <c r="V170" s="101"/>
      <c r="W170" s="101" t="s">
        <v>620</v>
      </c>
      <c r="X170" s="101"/>
      <c r="Y170" s="101">
        <v>0</v>
      </c>
      <c r="Z170" s="103"/>
    </row>
    <row r="171" spans="1:26" ht="21.95" customHeight="1" x14ac:dyDescent="0.15">
      <c r="A171" s="94">
        <v>168</v>
      </c>
      <c r="B171" s="95" t="s">
        <v>57</v>
      </c>
      <c r="C171" s="96" t="s">
        <v>139</v>
      </c>
      <c r="D171" s="96" t="s">
        <v>290</v>
      </c>
      <c r="E171" s="97" t="e">
        <f>+VLOOKUP(B171,#REF!,6,)</f>
        <v>#REF!</v>
      </c>
      <c r="F171" s="98">
        <v>4.3</v>
      </c>
      <c r="G171" s="98">
        <v>5.4</v>
      </c>
      <c r="H171" s="97" t="e">
        <f>+VLOOKUP($C171,#REF!,21,)</f>
        <v>#REF!</v>
      </c>
      <c r="I171" s="97" t="e">
        <f>+VLOOKUP($C171,#REF!,22,)</f>
        <v>#REF!</v>
      </c>
      <c r="J171" s="97" t="e">
        <f>+VLOOKUP($C171,#REF!,23,)</f>
        <v>#REF!</v>
      </c>
      <c r="K171" s="99">
        <v>1950</v>
      </c>
      <c r="L171" s="99">
        <v>70</v>
      </c>
      <c r="M171" s="100">
        <v>2019</v>
      </c>
      <c r="N171" s="100" t="s">
        <v>212</v>
      </c>
      <c r="O171" s="101"/>
      <c r="P171" s="101"/>
      <c r="Q171" s="101"/>
      <c r="R171" s="101" t="s">
        <v>620</v>
      </c>
      <c r="S171" s="101"/>
      <c r="T171" s="101"/>
      <c r="U171" s="101"/>
      <c r="V171" s="101"/>
      <c r="W171" s="101" t="s">
        <v>620</v>
      </c>
      <c r="X171" s="101"/>
      <c r="Y171" s="101">
        <v>0</v>
      </c>
      <c r="Z171" s="103"/>
    </row>
    <row r="172" spans="1:26" ht="21.95" customHeight="1" x14ac:dyDescent="0.15">
      <c r="A172" s="94">
        <v>169</v>
      </c>
      <c r="B172" s="95" t="s">
        <v>46</v>
      </c>
      <c r="C172" s="96" t="s">
        <v>139</v>
      </c>
      <c r="D172" s="96" t="s">
        <v>641</v>
      </c>
      <c r="E172" s="97" t="e">
        <f>+VLOOKUP(B172,#REF!,6,)</f>
        <v>#REF!</v>
      </c>
      <c r="F172" s="98">
        <v>30.5</v>
      </c>
      <c r="G172" s="98">
        <v>5</v>
      </c>
      <c r="H172" s="97" t="e">
        <f>+VLOOKUP($C172,#REF!,21,)</f>
        <v>#REF!</v>
      </c>
      <c r="I172" s="97" t="e">
        <f>+VLOOKUP($C172,#REF!,22,)</f>
        <v>#REF!</v>
      </c>
      <c r="J172" s="97" t="e">
        <f>+VLOOKUP($C172,#REF!,23,)</f>
        <v>#REF!</v>
      </c>
      <c r="K172" s="99">
        <v>2010</v>
      </c>
      <c r="L172" s="99">
        <v>10</v>
      </c>
      <c r="M172" s="100">
        <v>2019</v>
      </c>
      <c r="N172" s="100" t="s">
        <v>212</v>
      </c>
      <c r="O172" s="101"/>
      <c r="P172" s="101"/>
      <c r="Q172" s="101"/>
      <c r="R172" s="101" t="s">
        <v>620</v>
      </c>
      <c r="S172" s="101"/>
      <c r="T172" s="101"/>
      <c r="U172" s="101"/>
      <c r="V172" s="101"/>
      <c r="W172" s="101" t="s">
        <v>620</v>
      </c>
      <c r="X172" s="101"/>
      <c r="Y172" s="101">
        <v>0</v>
      </c>
      <c r="Z172" s="103"/>
    </row>
    <row r="173" spans="1:26" ht="21.95" customHeight="1" x14ac:dyDescent="0.15">
      <c r="A173" s="94">
        <v>170</v>
      </c>
      <c r="B173" s="95" t="s">
        <v>95</v>
      </c>
      <c r="C173" s="96" t="s">
        <v>139</v>
      </c>
      <c r="D173" s="96" t="s">
        <v>367</v>
      </c>
      <c r="E173" s="97" t="e">
        <f>+VLOOKUP(B173,#REF!,6,)</f>
        <v>#REF!</v>
      </c>
      <c r="F173" s="98">
        <v>35.5</v>
      </c>
      <c r="G173" s="98">
        <v>2.5</v>
      </c>
      <c r="H173" s="97" t="e">
        <f>+VLOOKUP($C173,#REF!,21,)</f>
        <v>#REF!</v>
      </c>
      <c r="I173" s="97" t="e">
        <f>+VLOOKUP($C173,#REF!,22,)</f>
        <v>#REF!</v>
      </c>
      <c r="J173" s="97" t="e">
        <f>+VLOOKUP($C173,#REF!,23,)</f>
        <v>#REF!</v>
      </c>
      <c r="K173" s="99">
        <v>2008</v>
      </c>
      <c r="L173" s="99">
        <v>12</v>
      </c>
      <c r="M173" s="100">
        <v>2019</v>
      </c>
      <c r="N173" s="100" t="s">
        <v>212</v>
      </c>
      <c r="O173" s="101"/>
      <c r="P173" s="101"/>
      <c r="Q173" s="101"/>
      <c r="R173" s="101" t="s">
        <v>620</v>
      </c>
      <c r="S173" s="101"/>
      <c r="T173" s="101"/>
      <c r="U173" s="101"/>
      <c r="V173" s="101"/>
      <c r="W173" s="101" t="s">
        <v>620</v>
      </c>
      <c r="X173" s="101"/>
      <c r="Y173" s="101">
        <v>0</v>
      </c>
      <c r="Z173" s="103"/>
    </row>
    <row r="174" spans="1:26" ht="21.95" customHeight="1" x14ac:dyDescent="0.15">
      <c r="A174" s="94">
        <v>171</v>
      </c>
      <c r="B174" s="95" t="s">
        <v>32</v>
      </c>
      <c r="C174" s="96" t="s">
        <v>140</v>
      </c>
      <c r="D174" s="96" t="s">
        <v>256</v>
      </c>
      <c r="E174" s="97" t="e">
        <f>+VLOOKUP(B174,#REF!,6,)</f>
        <v>#REF!</v>
      </c>
      <c r="F174" s="98">
        <v>3.5</v>
      </c>
      <c r="G174" s="98">
        <v>4.4000000000000004</v>
      </c>
      <c r="H174" s="97" t="e">
        <f>+VLOOKUP($C174,#REF!,21,)</f>
        <v>#REF!</v>
      </c>
      <c r="I174" s="97" t="e">
        <f>+VLOOKUP($C174,#REF!,22,)</f>
        <v>#REF!</v>
      </c>
      <c r="J174" s="97" t="e">
        <f>+VLOOKUP($C174,#REF!,23,)</f>
        <v>#REF!</v>
      </c>
      <c r="K174" s="99">
        <v>1965</v>
      </c>
      <c r="L174" s="99">
        <v>55</v>
      </c>
      <c r="M174" s="100">
        <v>2019</v>
      </c>
      <c r="N174" s="100" t="s">
        <v>212</v>
      </c>
      <c r="O174" s="101"/>
      <c r="P174" s="101"/>
      <c r="Q174" s="101"/>
      <c r="R174" s="101" t="s">
        <v>620</v>
      </c>
      <c r="S174" s="101"/>
      <c r="T174" s="101"/>
      <c r="U174" s="101"/>
      <c r="V174" s="101"/>
      <c r="W174" s="101" t="s">
        <v>620</v>
      </c>
      <c r="X174" s="101"/>
      <c r="Y174" s="101">
        <v>0</v>
      </c>
      <c r="Z174" s="103"/>
    </row>
    <row r="175" spans="1:26" ht="21.95" customHeight="1" x14ac:dyDescent="0.15">
      <c r="A175" s="94">
        <v>172</v>
      </c>
      <c r="B175" s="95" t="s">
        <v>80</v>
      </c>
      <c r="C175" s="96" t="s">
        <v>139</v>
      </c>
      <c r="D175" s="96" t="s">
        <v>310</v>
      </c>
      <c r="E175" s="97" t="e">
        <f>+VLOOKUP(B175,#REF!,6,)</f>
        <v>#REF!</v>
      </c>
      <c r="F175" s="98">
        <v>5</v>
      </c>
      <c r="G175" s="98">
        <v>6.96</v>
      </c>
      <c r="H175" s="97" t="e">
        <f>+VLOOKUP($C175,#REF!,21,)</f>
        <v>#REF!</v>
      </c>
      <c r="I175" s="97" t="e">
        <f>+VLOOKUP($C175,#REF!,22,)</f>
        <v>#REF!</v>
      </c>
      <c r="J175" s="97" t="e">
        <f>+VLOOKUP($C175,#REF!,23,)</f>
        <v>#REF!</v>
      </c>
      <c r="K175" s="99">
        <v>1975</v>
      </c>
      <c r="L175" s="99">
        <v>45</v>
      </c>
      <c r="M175" s="100">
        <v>2019</v>
      </c>
      <c r="N175" s="100" t="s">
        <v>212</v>
      </c>
      <c r="O175" s="101"/>
      <c r="P175" s="101"/>
      <c r="Q175" s="101"/>
      <c r="R175" s="101" t="s">
        <v>620</v>
      </c>
      <c r="S175" s="101"/>
      <c r="T175" s="101"/>
      <c r="U175" s="101"/>
      <c r="V175" s="101"/>
      <c r="W175" s="101" t="s">
        <v>620</v>
      </c>
      <c r="X175" s="101"/>
      <c r="Y175" s="101">
        <v>0</v>
      </c>
      <c r="Z175" s="103"/>
    </row>
    <row r="176" spans="1:26" ht="21.95" customHeight="1" x14ac:dyDescent="0.15">
      <c r="A176" s="94">
        <v>173</v>
      </c>
      <c r="B176" s="95" t="s">
        <v>12</v>
      </c>
      <c r="C176" s="96" t="s">
        <v>139</v>
      </c>
      <c r="D176" s="96" t="s">
        <v>260</v>
      </c>
      <c r="E176" s="97" t="e">
        <f>+VLOOKUP(B176,#REF!,6,)</f>
        <v>#REF!</v>
      </c>
      <c r="F176" s="98">
        <v>7.6</v>
      </c>
      <c r="G176" s="98">
        <v>5.5</v>
      </c>
      <c r="H176" s="97" t="e">
        <f>+VLOOKUP($C176,#REF!,21,)</f>
        <v>#REF!</v>
      </c>
      <c r="I176" s="97" t="e">
        <f>+VLOOKUP($C176,#REF!,22,)</f>
        <v>#REF!</v>
      </c>
      <c r="J176" s="97" t="e">
        <f>+VLOOKUP($C176,#REF!,23,)</f>
        <v>#REF!</v>
      </c>
      <c r="K176" s="99">
        <v>1965</v>
      </c>
      <c r="L176" s="99">
        <v>55</v>
      </c>
      <c r="M176" s="100">
        <v>2019</v>
      </c>
      <c r="N176" s="100" t="s">
        <v>212</v>
      </c>
      <c r="O176" s="101"/>
      <c r="P176" s="101"/>
      <c r="Q176" s="101"/>
      <c r="R176" s="101" t="s">
        <v>620</v>
      </c>
      <c r="S176" s="101"/>
      <c r="T176" s="101"/>
      <c r="U176" s="101"/>
      <c r="V176" s="101"/>
      <c r="W176" s="101" t="s">
        <v>620</v>
      </c>
      <c r="X176" s="101"/>
      <c r="Y176" s="101">
        <v>0</v>
      </c>
      <c r="Z176" s="103"/>
    </row>
    <row r="177" spans="1:26" ht="21.95" customHeight="1" x14ac:dyDescent="0.15">
      <c r="A177" s="94">
        <v>174</v>
      </c>
      <c r="B177" s="95" t="s">
        <v>189</v>
      </c>
      <c r="C177" s="96" t="s">
        <v>139</v>
      </c>
      <c r="D177" s="96" t="s">
        <v>642</v>
      </c>
      <c r="E177" s="97" t="e">
        <f>+VLOOKUP(B177,#REF!,6,)</f>
        <v>#REF!</v>
      </c>
      <c r="F177" s="98">
        <v>9.9499999999999993</v>
      </c>
      <c r="G177" s="98">
        <v>6.2</v>
      </c>
      <c r="H177" s="97" t="e">
        <f>+VLOOKUP($C177,#REF!,21,)</f>
        <v>#REF!</v>
      </c>
      <c r="I177" s="97" t="e">
        <f>+VLOOKUP($C177,#REF!,22,)</f>
        <v>#REF!</v>
      </c>
      <c r="J177" s="97" t="e">
        <f>+VLOOKUP($C177,#REF!,23,)</f>
        <v>#REF!</v>
      </c>
      <c r="K177" s="99">
        <v>1963</v>
      </c>
      <c r="L177" s="99">
        <v>57</v>
      </c>
      <c r="M177" s="100">
        <v>2019</v>
      </c>
      <c r="N177" s="100" t="s">
        <v>216</v>
      </c>
      <c r="O177" s="101"/>
      <c r="P177" s="101"/>
      <c r="Q177" s="101"/>
      <c r="R177" s="101" t="s">
        <v>620</v>
      </c>
      <c r="S177" s="101"/>
      <c r="T177" s="101"/>
      <c r="U177" s="101"/>
      <c r="V177" s="101"/>
      <c r="W177" s="101" t="s">
        <v>620</v>
      </c>
      <c r="X177" s="101"/>
      <c r="Y177" s="101" t="s">
        <v>210</v>
      </c>
      <c r="Z177" s="103" t="s">
        <v>722</v>
      </c>
    </row>
    <row r="178" spans="1:26" ht="21.95" customHeight="1" x14ac:dyDescent="0.15">
      <c r="A178" s="94">
        <v>175</v>
      </c>
      <c r="B178" s="95" t="s">
        <v>59</v>
      </c>
      <c r="C178" s="96" t="s">
        <v>139</v>
      </c>
      <c r="D178" s="96" t="s">
        <v>293</v>
      </c>
      <c r="E178" s="97" t="e">
        <f>+VLOOKUP(B178,#REF!,6,)</f>
        <v>#REF!</v>
      </c>
      <c r="F178" s="98">
        <v>10.55</v>
      </c>
      <c r="G178" s="98">
        <v>8.85</v>
      </c>
      <c r="H178" s="97" t="e">
        <f>+VLOOKUP($C178,#REF!,21,)</f>
        <v>#REF!</v>
      </c>
      <c r="I178" s="97" t="e">
        <f>+VLOOKUP($C178,#REF!,22,)</f>
        <v>#REF!</v>
      </c>
      <c r="J178" s="97" t="e">
        <f>+VLOOKUP($C178,#REF!,23,)</f>
        <v>#REF!</v>
      </c>
      <c r="K178" s="99">
        <v>1967</v>
      </c>
      <c r="L178" s="99">
        <v>53</v>
      </c>
      <c r="M178" s="100">
        <v>2019</v>
      </c>
      <c r="N178" s="100" t="s">
        <v>216</v>
      </c>
      <c r="O178" s="101"/>
      <c r="P178" s="101"/>
      <c r="Q178" s="101"/>
      <c r="R178" s="101" t="s">
        <v>620</v>
      </c>
      <c r="S178" s="101"/>
      <c r="T178" s="101"/>
      <c r="U178" s="101"/>
      <c r="V178" s="101"/>
      <c r="W178" s="101" t="s">
        <v>620</v>
      </c>
      <c r="X178" s="101"/>
      <c r="Y178" s="101" t="s">
        <v>210</v>
      </c>
      <c r="Z178" s="103" t="s">
        <v>722</v>
      </c>
    </row>
    <row r="180" spans="1:26" ht="21.95" customHeight="1" x14ac:dyDescent="0.15">
      <c r="A180" s="92" t="s">
        <v>725</v>
      </c>
    </row>
    <row r="183" spans="1:26" ht="21.95" customHeight="1" x14ac:dyDescent="0.15">
      <c r="Y183" s="106" t="s">
        <v>730</v>
      </c>
    </row>
    <row r="184" spans="1:26" ht="21.95" customHeight="1" x14ac:dyDescent="0.15">
      <c r="X184" s="104" t="s">
        <v>726</v>
      </c>
      <c r="Y184" s="105">
        <f>SUM(Y1:Y178)</f>
        <v>2147024</v>
      </c>
    </row>
    <row r="185" spans="1:26" ht="21.95" customHeight="1" x14ac:dyDescent="0.15">
      <c r="X185" s="104" t="s">
        <v>727</v>
      </c>
      <c r="Y185" s="105">
        <f>+Y184-Y186-Y187</f>
        <v>2125875</v>
      </c>
    </row>
    <row r="186" spans="1:26" ht="21.95" customHeight="1" x14ac:dyDescent="0.15">
      <c r="X186" s="104" t="s">
        <v>728</v>
      </c>
      <c r="Y186" s="105">
        <f>+Y9</f>
        <v>12409</v>
      </c>
    </row>
    <row r="187" spans="1:26" ht="21.95" customHeight="1" x14ac:dyDescent="0.15">
      <c r="X187" s="92" t="s">
        <v>729</v>
      </c>
      <c r="Y187" s="105">
        <f>+Y18+Y172</f>
        <v>8740</v>
      </c>
    </row>
  </sheetData>
  <mergeCells count="18">
    <mergeCell ref="A2:A3"/>
    <mergeCell ref="B2:B3"/>
    <mergeCell ref="C2:C3"/>
    <mergeCell ref="D2:D3"/>
    <mergeCell ref="E2:E3"/>
    <mergeCell ref="F2:F3"/>
    <mergeCell ref="A1:Z1"/>
    <mergeCell ref="M2:M3"/>
    <mergeCell ref="N2:N3"/>
    <mergeCell ref="O2:X2"/>
    <mergeCell ref="Y2:Y3"/>
    <mergeCell ref="Z2:Z3"/>
    <mergeCell ref="G2:G3"/>
    <mergeCell ref="H2:H3"/>
    <mergeCell ref="I2:I3"/>
    <mergeCell ref="J2:J3"/>
    <mergeCell ref="K2:K3"/>
    <mergeCell ref="L2:L3"/>
  </mergeCells>
  <phoneticPr fontId="21"/>
  <conditionalFormatting sqref="O4:X178">
    <cfRule type="cellIs" dxfId="9" priority="1" operator="equal">
      <formula>"点検・工事2"</formula>
    </cfRule>
    <cfRule type="cellIs" dxfId="8" priority="2" operator="equal">
      <formula>"点検・工事1"</formula>
    </cfRule>
    <cfRule type="cellIs" dxfId="7" priority="3" operator="equal">
      <formula>"工事2"</formula>
    </cfRule>
    <cfRule type="cellIs" dxfId="6" priority="4" operator="equal">
      <formula>"工事1"</formula>
    </cfRule>
    <cfRule type="cellIs" dxfId="5" priority="5" operator="equal">
      <formula>"設計・工事"</formula>
    </cfRule>
  </conditionalFormatting>
  <conditionalFormatting sqref="O4:X178">
    <cfRule type="cellIs" dxfId="4" priority="6" operator="equal">
      <formula>"点検・設計"</formula>
    </cfRule>
    <cfRule type="cellIs" dxfId="3" priority="7" operator="equal">
      <formula>"点検・工事"</formula>
    </cfRule>
    <cfRule type="cellIs" dxfId="2" priority="8" operator="equal">
      <formula>"点検"</formula>
    </cfRule>
    <cfRule type="cellIs" dxfId="1" priority="9" operator="equal">
      <formula>"設計"</formula>
    </cfRule>
    <cfRule type="cellIs" dxfId="0" priority="10" operator="equal">
      <formula>"工事"</formula>
    </cfRule>
  </conditionalFormatting>
  <dataValidations count="1">
    <dataValidation type="list" allowBlank="1" sqref="O4:X178" xr:uid="{00000000-0002-0000-0F00-000000000000}">
      <formula1>"設計,工事,点検,点検・工事,点検・設計,設計・工事"</formula1>
    </dataValidation>
  </dataValidation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40</vt:i4>
      </vt:variant>
    </vt:vector>
  </HeadingPairs>
  <TitlesOfParts>
    <vt:vector size="48" baseType="lpstr">
      <vt:lpstr>重要度リスト</vt:lpstr>
      <vt:lpstr>集計リスト</vt:lpstr>
      <vt:lpstr>補修リスト</vt:lpstr>
      <vt:lpstr>Keikaku</vt:lpstr>
      <vt:lpstr>シミュレーション_様式</vt:lpstr>
      <vt:lpstr>個別施設計画_様式</vt:lpstr>
      <vt:lpstr>new</vt:lpstr>
      <vt:lpstr>個別施設計画一覧表</vt:lpstr>
      <vt:lpstr>個別施設計画_様式!Print_Area</vt:lpstr>
      <vt:lpstr>個別施設計画一覧表!Print_Area</vt:lpstr>
      <vt:lpstr>集計リスト!Print_Area</vt:lpstr>
      <vt:lpstr>重要度リスト!Print_Area</vt:lpstr>
      <vt:lpstr>補修リスト!Print_Area</vt:lpstr>
      <vt:lpstr>シミュレーション_様式!Print_Titles</vt:lpstr>
      <vt:lpstr>個別施設計画_様式!Print_Titles</vt:lpstr>
      <vt:lpstr>バス路線</vt:lpstr>
      <vt:lpstr>バス路線範囲</vt:lpstr>
      <vt:lpstr>ライフライン</vt:lpstr>
      <vt:lpstr>ライフライン範囲</vt:lpstr>
      <vt:lpstr>迂回路</vt:lpstr>
      <vt:lpstr>迂回路範囲</vt:lpstr>
      <vt:lpstr>温泉の影響</vt:lpstr>
      <vt:lpstr>温泉の影響範囲</vt:lpstr>
      <vt:lpstr>架橋位置</vt:lpstr>
      <vt:lpstr>架橋位置範囲</vt:lpstr>
      <vt:lpstr>供用形態</vt:lpstr>
      <vt:lpstr>供用形態範囲</vt:lpstr>
      <vt:lpstr>橋種</vt:lpstr>
      <vt:lpstr>緊急避難路</vt:lpstr>
      <vt:lpstr>緊急輸送路範囲</vt:lpstr>
      <vt:lpstr>健全性</vt:lpstr>
      <vt:lpstr>健全性範囲</vt:lpstr>
      <vt:lpstr>交差条件</vt:lpstr>
      <vt:lpstr>交差条件範囲</vt:lpstr>
      <vt:lpstr>高欄・防護柵_材料</vt:lpstr>
      <vt:lpstr>支承_材料</vt:lpstr>
      <vt:lpstr>対策区分</vt:lpstr>
      <vt:lpstr>対策区分範囲</vt:lpstr>
      <vt:lpstr>大型車通行</vt:lpstr>
      <vt:lpstr>大型車通行範囲</vt:lpstr>
      <vt:lpstr>道路種別</vt:lpstr>
      <vt:lpstr>道路種別範囲</vt:lpstr>
      <vt:lpstr>部材範囲</vt:lpstr>
      <vt:lpstr>変状</vt:lpstr>
      <vt:lpstr>補修・補強_材料</vt:lpstr>
      <vt:lpstr>補修区分</vt:lpstr>
      <vt:lpstr>利用種別</vt:lpstr>
      <vt:lpstr>利用種別範囲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2022-12-01T02:08:26Z</cp:lastPrinted>
  <dcterms:created xsi:type="dcterms:W3CDTF">2021-03-31T01:57:49Z</dcterms:created>
  <dcterms:modified xsi:type="dcterms:W3CDTF">2024-05-20T00:53:54Z</dcterms:modified>
</cp:coreProperties>
</file>